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Dir. Planeacion\Desktop\Planes Integrados al Plan de Acción 2022\19. Plan de Acción Institucional\"/>
    </mc:Choice>
  </mc:AlternateContent>
  <xr:revisionPtr revIDLastSave="0" documentId="13_ncr:1_{75A57EFC-31FF-4B9B-AEE3-F0A61154E4E4}" xr6:coauthVersionLast="45" xr6:coauthVersionMax="47" xr10:uidLastSave="{00000000-0000-0000-0000-000000000000}"/>
  <bookViews>
    <workbookView xWindow="-120" yWindow="-120" windowWidth="20730" windowHeight="11160" xr2:uid="{02571C08-409B-4CC4-B504-73278FB2486D}"/>
  </bookViews>
  <sheets>
    <sheet name="Portada" sheetId="3" r:id="rId1"/>
    <sheet name="Presentación" sheetId="4" r:id="rId2"/>
    <sheet name="PAI 2022" sheetId="1" r:id="rId3"/>
    <sheet name="PAI Integrados MIPG" sheetId="5" r:id="rId4"/>
    <sheet name="Control de cambios" sheetId="6" r:id="rId5"/>
  </sheets>
  <definedNames>
    <definedName name="_xlnm._FilterDatabase" localSheetId="2" hidden="1">'PAI 2022'!$A$5:$W$105</definedName>
    <definedName name="_xlnm._FilterDatabase" localSheetId="3" hidden="1">'PAI Integrados MIPG'!$A$5:$O$40</definedName>
    <definedName name="_xlnm.Print_Area" localSheetId="4">'Control de cambios'!$A$1:$D$26</definedName>
    <definedName name="_xlnm.Print_Area" localSheetId="2">'PAI 2022'!$A$1:$W$104</definedName>
    <definedName name="_xlnm.Print_Area" localSheetId="3">'PAI Integrados MIPG'!$A$1:$O$46</definedName>
    <definedName name="_xlnm.Print_Area" localSheetId="0">Portada!$A$1:$J$47</definedName>
    <definedName name="_xlnm.Print_Area" localSheetId="1">Presentación!$A$1:$F$14</definedName>
    <definedName name="_xlnm.Print_Titles" localSheetId="4">'Control de cambios'!$2:$4</definedName>
    <definedName name="Z_174A2EF9_B040_4AC2_9A69_ACC64BAE66F9_.wvu.PrintArea" localSheetId="1" hidden="1">Presentación!$A$1:$G$9</definedName>
    <definedName name="Z_174A2EF9_B040_4AC2_9A69_ACC64BAE66F9_.wvu.Rows" localSheetId="0" hidden="1">Portada!#REF!</definedName>
    <definedName name="Z_174A2EF9_B040_4AC2_9A69_ACC64BAE66F9_.wvu.Rows" localSheetId="1" hidden="1">Presentación!$4:$4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4" i="5" l="1"/>
  <c r="J35" i="5"/>
  <c r="J36" i="5"/>
  <c r="J37" i="5"/>
  <c r="J38" i="5"/>
  <c r="J39" i="5"/>
  <c r="S43" i="1"/>
  <c r="S48" i="1"/>
  <c r="S58" i="1"/>
  <c r="S56" i="1"/>
  <c r="S60" i="1"/>
  <c r="S66" i="1"/>
  <c r="S63" i="1"/>
  <c r="S74" i="1"/>
  <c r="S69" i="1"/>
  <c r="S79" i="1"/>
  <c r="N26" i="5"/>
  <c r="N27" i="5"/>
  <c r="N28" i="5"/>
  <c r="N25" i="5"/>
  <c r="N29" i="5"/>
  <c r="N10" i="5"/>
  <c r="N9" i="5"/>
  <c r="N12" i="5"/>
  <c r="N13" i="5"/>
  <c r="N18" i="5"/>
  <c r="N17" i="5"/>
  <c r="N16" i="5"/>
  <c r="N6" i="5"/>
  <c r="N7" i="5"/>
  <c r="E34" i="5"/>
  <c r="N23" i="5"/>
  <c r="N22" i="5"/>
  <c r="F40" i="5"/>
  <c r="D40" i="5"/>
  <c r="N21" i="5"/>
  <c r="N20" i="5"/>
  <c r="N14" i="5"/>
  <c r="N8" i="5"/>
  <c r="N11" i="5"/>
  <c r="N24" i="5"/>
  <c r="N19" i="5"/>
  <c r="E35" i="5"/>
  <c r="E36" i="5"/>
  <c r="E40" i="5"/>
  <c r="Q63" i="1"/>
  <c r="Q58" i="1"/>
  <c r="Q41" i="1"/>
  <c r="S41" i="1"/>
  <c r="Q40" i="1"/>
  <c r="S40" i="1"/>
  <c r="Q39" i="1"/>
  <c r="S39" i="1"/>
  <c r="Q38" i="1"/>
  <c r="S38" i="1"/>
  <c r="Q32" i="1"/>
  <c r="S32" i="1"/>
  <c r="Q29" i="1"/>
  <c r="S29" i="1"/>
  <c r="Q20" i="1"/>
  <c r="S20" i="1"/>
  <c r="Q8" i="1"/>
  <c r="S8" i="1"/>
  <c r="F105" i="1"/>
  <c r="U59" i="1"/>
  <c r="W58" i="1"/>
  <c r="U15" i="1"/>
  <c r="W11" i="1"/>
  <c r="W6" i="1"/>
  <c r="U13" i="1"/>
  <c r="Q82" i="1"/>
  <c r="S82" i="1"/>
  <c r="Q80" i="1"/>
  <c r="S80" i="1"/>
  <c r="Q79" i="1"/>
  <c r="S81" i="1"/>
  <c r="Q77" i="1"/>
  <c r="S77" i="1"/>
  <c r="Q69" i="1"/>
  <c r="Q76" i="1"/>
  <c r="S76" i="1"/>
  <c r="Q75" i="1"/>
  <c r="Q74" i="1"/>
  <c r="Q73" i="1"/>
  <c r="S73" i="1"/>
  <c r="Q72" i="1"/>
  <c r="S72" i="1"/>
  <c r="Q71" i="1"/>
  <c r="S71" i="1"/>
  <c r="Q70" i="1"/>
  <c r="S70" i="1"/>
  <c r="Q67" i="1"/>
  <c r="S67" i="1"/>
  <c r="Q66" i="1"/>
  <c r="Q65" i="1"/>
  <c r="S65" i="1"/>
  <c r="Q64" i="1"/>
  <c r="S64" i="1"/>
  <c r="Q61" i="1"/>
  <c r="S61" i="1"/>
  <c r="Q60" i="1"/>
  <c r="Q57" i="1"/>
  <c r="S57" i="1"/>
  <c r="Q56" i="1"/>
  <c r="Q50" i="1"/>
  <c r="S50" i="1"/>
  <c r="Q49" i="1"/>
  <c r="S49" i="1"/>
  <c r="Q48" i="1"/>
  <c r="S55" i="1"/>
  <c r="Q54" i="1"/>
  <c r="S54" i="1"/>
  <c r="Q53" i="1"/>
  <c r="S53" i="1"/>
  <c r="Q52" i="1"/>
  <c r="S52" i="1"/>
  <c r="Q51" i="1"/>
  <c r="S51" i="1"/>
  <c r="Q43" i="1"/>
  <c r="Q46" i="1"/>
  <c r="S46" i="1"/>
  <c r="Q45" i="1"/>
  <c r="S45" i="1"/>
  <c r="Q44" i="1"/>
  <c r="S44" i="1"/>
  <c r="Q37" i="1"/>
  <c r="S37" i="1"/>
  <c r="S42" i="1"/>
  <c r="Q35" i="1"/>
  <c r="S35" i="1"/>
  <c r="Q34" i="1"/>
  <c r="S34" i="1"/>
  <c r="Q31" i="1"/>
  <c r="S31" i="1"/>
  <c r="Q30" i="1"/>
  <c r="S30" i="1"/>
  <c r="Q27" i="1"/>
  <c r="S27" i="1"/>
  <c r="Q26" i="1"/>
  <c r="S26" i="1"/>
  <c r="Q24" i="1"/>
  <c r="S24" i="1"/>
  <c r="Q23" i="1"/>
  <c r="S23" i="1"/>
  <c r="S25" i="1"/>
  <c r="Q21" i="1"/>
  <c r="S21" i="1"/>
  <c r="Q18" i="1"/>
  <c r="S18" i="1"/>
  <c r="Q17" i="1"/>
  <c r="S17" i="1"/>
  <c r="Q16" i="1"/>
  <c r="S16" i="1"/>
  <c r="Q14" i="1"/>
  <c r="Q11" i="1"/>
  <c r="S11" i="1"/>
  <c r="Q12" i="1"/>
  <c r="S12" i="1"/>
  <c r="Q7" i="1"/>
  <c r="S7" i="1"/>
  <c r="Q9" i="1"/>
  <c r="S9" i="1"/>
  <c r="Q10" i="1"/>
  <c r="S10" i="1"/>
  <c r="D92" i="1"/>
  <c r="D105" i="1"/>
  <c r="V83" i="1"/>
  <c r="U83" i="1"/>
  <c r="W82" i="1"/>
  <c r="V81" i="1"/>
  <c r="U81" i="1"/>
  <c r="W79" i="1"/>
  <c r="V78" i="1"/>
  <c r="U78" i="1"/>
  <c r="W69" i="1"/>
  <c r="V68" i="1"/>
  <c r="U68" i="1"/>
  <c r="W63" i="1"/>
  <c r="V62" i="1"/>
  <c r="U62" i="1"/>
  <c r="W60" i="1"/>
  <c r="V55" i="1"/>
  <c r="U55" i="1"/>
  <c r="W48" i="1"/>
  <c r="V47" i="1"/>
  <c r="U47" i="1"/>
  <c r="V42" i="1"/>
  <c r="U42" i="1"/>
  <c r="W37" i="1"/>
  <c r="V36" i="1"/>
  <c r="U36" i="1"/>
  <c r="W34" i="1"/>
  <c r="V33" i="1"/>
  <c r="U33" i="1"/>
  <c r="W29" i="1"/>
  <c r="V28" i="1"/>
  <c r="U28" i="1"/>
  <c r="W26" i="1"/>
  <c r="V25" i="1"/>
  <c r="U25" i="1"/>
  <c r="W23" i="1"/>
  <c r="V22" i="1"/>
  <c r="U22" i="1"/>
  <c r="W20" i="1"/>
  <c r="V19" i="1"/>
  <c r="U19" i="1"/>
  <c r="W16" i="1"/>
  <c r="V15" i="1"/>
  <c r="W14" i="1"/>
  <c r="V13" i="1"/>
  <c r="S19" i="1"/>
  <c r="J90" i="1"/>
  <c r="E90" i="1"/>
  <c r="S59" i="1"/>
  <c r="S62" i="1"/>
  <c r="S78" i="1"/>
  <c r="S36" i="1"/>
  <c r="J95" i="1"/>
  <c r="S47" i="1"/>
  <c r="J97" i="1"/>
  <c r="S68" i="1"/>
  <c r="J101" i="1"/>
  <c r="S28" i="1"/>
  <c r="S13" i="1"/>
  <c r="J88" i="1"/>
  <c r="S22" i="1"/>
  <c r="J91" i="1"/>
  <c r="E91" i="1"/>
  <c r="S33" i="1"/>
  <c r="J94" i="1"/>
  <c r="S83" i="1"/>
  <c r="J104" i="1"/>
  <c r="W68" i="1"/>
  <c r="W33" i="1"/>
  <c r="U84" i="1"/>
  <c r="W36" i="1"/>
  <c r="W56" i="1"/>
  <c r="J93" i="1"/>
  <c r="S14" i="1"/>
  <c r="W81" i="1"/>
  <c r="W62" i="1"/>
  <c r="W55" i="1"/>
  <c r="J99" i="1"/>
  <c r="W25" i="1"/>
  <c r="W15" i="1"/>
  <c r="W22" i="1"/>
  <c r="J96" i="1"/>
  <c r="W83" i="1"/>
  <c r="J92" i="1"/>
  <c r="J102" i="1"/>
  <c r="V59" i="1"/>
  <c r="W59" i="1"/>
  <c r="W78" i="1"/>
  <c r="W47" i="1"/>
  <c r="W42" i="1"/>
  <c r="J98" i="1"/>
  <c r="W13" i="1"/>
  <c r="W19" i="1"/>
  <c r="W43" i="1"/>
  <c r="J100" i="1"/>
  <c r="W28" i="1"/>
  <c r="J103" i="1"/>
  <c r="J89" i="1"/>
  <c r="E88" i="1"/>
  <c r="S15" i="1"/>
  <c r="E103" i="1"/>
  <c r="E92" i="1"/>
  <c r="V84" i="1"/>
  <c r="W84" i="1"/>
  <c r="E98" i="1"/>
  <c r="E105" i="1"/>
</calcChain>
</file>

<file path=xl/sharedStrings.xml><?xml version="1.0" encoding="utf-8"?>
<sst xmlns="http://schemas.openxmlformats.org/spreadsheetml/2006/main" count="834" uniqueCount="400">
  <si>
    <t>Código: PI-F-15</t>
  </si>
  <si>
    <t>Versión: 03</t>
  </si>
  <si>
    <t>ALINEACIÓN ESTRATÉGICA-PDI</t>
  </si>
  <si>
    <t xml:space="preserve">Indicador </t>
  </si>
  <si>
    <t>Formula de Medición</t>
  </si>
  <si>
    <t>Tendencia Esperada</t>
  </si>
  <si>
    <t>Frecuencia de Medición</t>
  </si>
  <si>
    <t>Unidad de Medida</t>
  </si>
  <si>
    <t>PROGRAMACIÓN METAS 2019-2022</t>
  </si>
  <si>
    <t>ÁREA RESPONSABLE</t>
  </si>
  <si>
    <t>Dimensión/Eje de Desarrollo</t>
  </si>
  <si>
    <t>Objetivos Estratégicos</t>
  </si>
  <si>
    <t>Línea</t>
  </si>
  <si>
    <t>Componentes</t>
  </si>
  <si>
    <t>TOTAL</t>
  </si>
  <si>
    <t>Meta</t>
  </si>
  <si>
    <t>Logro Meta</t>
  </si>
  <si>
    <t>% de
 Avance</t>
  </si>
  <si>
    <t>ASIGNADO</t>
  </si>
  <si>
    <t>AJECUTADO</t>
  </si>
  <si>
    <t>% de Ejecución</t>
  </si>
  <si>
    <t>#PIC: Planeación, Innovación y Calidad Digitales</t>
  </si>
  <si>
    <t>Implementar el Modelo Integral de Planeación y Gestión que armonice requisitos de distintos modelos, bajo un enfoque basado en procesos, y facilite el uso eficiente y racional de los recursos institucionales</t>
  </si>
  <si>
    <t>##Planeación</t>
  </si>
  <si>
    <t>Sistema Integrado de Planeación, Calidad e Innovación</t>
  </si>
  <si>
    <t>Políticas acorde con el Decreto 1499 de 2017 implementadas</t>
  </si>
  <si>
    <t>Incrementar</t>
  </si>
  <si>
    <t>Semestral</t>
  </si>
  <si>
    <t>Número</t>
  </si>
  <si>
    <t>Modelo Integrado de Planeación y Gestión - MIPG  diseñado e implementado.</t>
  </si>
  <si>
    <r>
      <t xml:space="preserve">V1: Integración de planes al modelo MIPG
</t>
    </r>
    <r>
      <rPr>
        <b/>
        <sz val="11"/>
        <color theme="1"/>
        <rFont val="Calibri Light"/>
        <family val="2"/>
      </rPr>
      <t>V1</t>
    </r>
    <r>
      <rPr>
        <sz val="11"/>
        <color theme="1"/>
        <rFont val="Calibri Light"/>
        <family val="2"/>
      </rPr>
      <t xml:space="preserve">
Nota: Integración de planes, sistemas y modelos.</t>
    </r>
  </si>
  <si>
    <t>Anual</t>
  </si>
  <si>
    <t>Porcentaje</t>
  </si>
  <si>
    <t>Modelo de Operación por Procesos implementado</t>
  </si>
  <si>
    <r>
      <t xml:space="preserve">V1. Número de actividades de implementación ejecutadas.
V2. Número de actividades de implementación  programadas.
</t>
    </r>
    <r>
      <rPr>
        <b/>
        <sz val="11"/>
        <color theme="1"/>
        <rFont val="Calibri Light"/>
        <family val="2"/>
      </rPr>
      <t>V1/V2*100</t>
    </r>
  </si>
  <si>
    <t>Sistema de Reporte y Seguimiento a Planes Institucionales diseñado e implementado</t>
  </si>
  <si>
    <r>
      <t xml:space="preserve">V1. Sistema de Reporte y Seguimiento a Planes Institucionales diseñado e implementado.
</t>
    </r>
    <r>
      <rPr>
        <b/>
        <sz val="11"/>
        <color theme="1"/>
        <rFont val="Calibri Light"/>
        <family val="2"/>
      </rPr>
      <t>V1.</t>
    </r>
  </si>
  <si>
    <t>Banco de Programas y Proyectos Institucional Adoptado y operando</t>
  </si>
  <si>
    <r>
      <t xml:space="preserve">V1. Bancos de Programas y Proyectos Institucional Adoptado y en operación.
</t>
    </r>
    <r>
      <rPr>
        <b/>
        <sz val="11"/>
        <color theme="1"/>
        <rFont val="Calibri Light"/>
        <family val="2"/>
      </rPr>
      <t>V1</t>
    </r>
  </si>
  <si>
    <t>Sistema de Control Interno adoptado e implementado.</t>
  </si>
  <si>
    <r>
      <t xml:space="preserve">V1. Sistema de Control Interno adoptado e implementado.
</t>
    </r>
    <r>
      <rPr>
        <b/>
        <sz val="11"/>
        <color theme="1"/>
        <rFont val="Calibri Light"/>
        <family val="2"/>
      </rPr>
      <t>V1.</t>
    </r>
  </si>
  <si>
    <t>Sistema de Aseguramiento a la Calidad adoptado e implementado</t>
  </si>
  <si>
    <r>
      <t xml:space="preserve">V1. Sistema de Aseguramiento a la Calidad adoptado e implementado.
</t>
    </r>
    <r>
      <rPr>
        <b/>
        <sz val="11"/>
        <color theme="1"/>
        <rFont val="Calibri Light"/>
        <family val="2"/>
      </rPr>
      <t>V1.</t>
    </r>
  </si>
  <si>
    <t>Vicerrectoría Académica</t>
  </si>
  <si>
    <t>% de Avance de la Línea ##Planeación:</t>
  </si>
  <si>
    <t>Hacer seguimiento, evaluación y control a las políticas institucionales, al plan de desarrollo y a la gestión institucional</t>
  </si>
  <si>
    <t>##Innovación y Calidad Digitales</t>
  </si>
  <si>
    <t>Sistemas de Información para la Planeación, Calidad e Innovación</t>
  </si>
  <si>
    <t>Unidad de innovación educativa implementada y consolidada</t>
  </si>
  <si>
    <r>
      <t xml:space="preserve">
V1. Unidades de contenido producidas.
V2. Unidades de contenido programadas. 
</t>
    </r>
    <r>
      <rPr>
        <b/>
        <sz val="11"/>
        <color theme="1"/>
        <rFont val="Calibri Light"/>
        <family val="2"/>
      </rPr>
      <t>V1+V1</t>
    </r>
  </si>
  <si>
    <t>Dirección de Tecnología</t>
  </si>
  <si>
    <t>% de Avance de la Línea ##Innovación y Calidad Digitales:</t>
  </si>
  <si>
    <t>#Glocal: Una IU Digital global, nacional, regional y local</t>
  </si>
  <si>
    <t>Consolidar del plan de internacionalización de la IU Digital</t>
  </si>
  <si>
    <t>##IU Digital global</t>
  </si>
  <si>
    <t>Política y sistema de gestión de la internacionalización institucional</t>
  </si>
  <si>
    <t>Consolidación del plan de internacionalización de la IU Digital.</t>
  </si>
  <si>
    <t>Sistema de gestión de la internacionalización institucional diseñado.</t>
  </si>
  <si>
    <t>Mantener</t>
  </si>
  <si>
    <t>Participación en procesos de movilidad nacional e internacional saliente</t>
  </si>
  <si>
    <t>Ofrecer medios y recursos a la comunidad académica de la IU Digital para desarrollar sus iniciativas de movilidad nacional e internacional (en casa), investigación en redes y extensión con carácter #Glocal</t>
  </si>
  <si>
    <t>Política y sistema de gestión de la proyección social institucional a nivel local</t>
  </si>
  <si>
    <t xml:space="preserve">Ofrecimiento de medios y recursos a la comunidad académica de la IU Digital para desarrollar sus iniciativas. </t>
  </si>
  <si>
    <r>
      <t xml:space="preserve">V1. Número de proyectos # Glocal ejecutados.
V2. Número de proyectos # Glocal elaborados. 
</t>
    </r>
    <r>
      <rPr>
        <b/>
        <sz val="11"/>
        <color theme="1"/>
        <rFont val="Calibri Light"/>
        <family val="2"/>
      </rPr>
      <t>V1/V2*100</t>
    </r>
  </si>
  <si>
    <t>% de Avance de la Línea ##IU Digital global:</t>
  </si>
  <si>
    <t>#Tdigital: Una Institución Universitaria ejemplo de Transformación Digital en todas sus dimensiones de gestión, servicio y gobierno.</t>
  </si>
  <si>
    <t>Hacer de la IU Digital ejemplo en transformación digital de los procesos misionales propios de las Instituciones de Educación Superior: aprendizaje y formación, investigación y extensión.</t>
  </si>
  <si>
    <t>##Transformación Digital</t>
  </si>
  <si>
    <t>Modelo y Política de Transformación Digital IU Digital.</t>
  </si>
  <si>
    <t>Diseño de la Política de Transformación Digital IU Digital y sus mecanismos de implementación.</t>
  </si>
  <si>
    <t>Proyecto: Transformación digital de los procesos misionales (#TDigital)</t>
  </si>
  <si>
    <t xml:space="preserve"> Lineamiento de Transformación Digital IU Digital adoptada e implementadas. </t>
  </si>
  <si>
    <r>
      <t xml:space="preserve">V1.Políticas de Transformación Digital IU Digital adoptada e implementadas.
</t>
    </r>
    <r>
      <rPr>
        <b/>
        <sz val="11"/>
        <color theme="1"/>
        <rFont val="Calibri Light"/>
        <family val="2"/>
      </rPr>
      <t xml:space="preserve">V1. </t>
    </r>
  </si>
  <si>
    <r>
      <t xml:space="preserve">V1. Plan estratégico adoptado e implementado
</t>
    </r>
    <r>
      <rPr>
        <b/>
        <sz val="11"/>
        <color theme="1"/>
        <rFont val="Calibri Light"/>
        <family val="2"/>
      </rPr>
      <t>V1/V2*100</t>
    </r>
  </si>
  <si>
    <t>% de Avance de la Línea ##Transformación Digital:</t>
  </si>
  <si>
    <t>#CPU: Ensamblando la IU Digital</t>
  </si>
  <si>
    <t>Asegurar la infraestructura tecnológica que permita la creación de entornos digitales inteligentes y abiertos, la recolección y generación de información como medio para la toma de decisiones y la construcción de proyectos y propuestas con perspectiva global, capacidad de análisis y acción sobre las realidades y necesidades de los contextos</t>
  </si>
  <si>
    <t xml:space="preserve">##SmartIU Digital </t>
  </si>
  <si>
    <t>Diseño de los ambientes y acompañamiento en la construcción de la sede física.</t>
  </si>
  <si>
    <t>Aseguramiento de la infraestructura tecnológica que permita la creación de entornos digitales inteligentes y abiertos, la recolección y generación de información.</t>
  </si>
  <si>
    <t>Infraestructura física y  tecnológica para procedimientos académicos y administrativos de la IU Digita construida, adecuada y dotada.</t>
  </si>
  <si>
    <r>
      <t xml:space="preserve">V1. Número de Infraestructura física y  tecnológica construida, adecuada y dotada.
V2. Número de Infraestructura física y  tecnológica requerida.
</t>
    </r>
    <r>
      <rPr>
        <b/>
        <sz val="11"/>
        <color theme="1"/>
        <rFont val="Calibri Light"/>
        <family val="2"/>
      </rPr>
      <t>V1/V2*100</t>
    </r>
  </si>
  <si>
    <t>Diseñar e integrar una plataforma de recursos físicos y tecnológicos que permita una fluida interacción con la comunidad y demás grupos de interés</t>
  </si>
  <si>
    <t>Implementación Sistemas de gestión Académicos y Administrativos</t>
  </si>
  <si>
    <t>Sistemas de gestión Académicos y Administrativos implementados</t>
  </si>
  <si>
    <t>% de Avance de la Línea ##SmartIU Digital:</t>
  </si>
  <si>
    <t>Hacer de la IU Digital una Institución Educativa reconocida por la fortaleza de sus alianzas y la red que consolida con otros agentes del sistema educativo, la empresa, el Estado y la sociedad, en contextos local, regional, nacional e internacional</t>
  </si>
  <si>
    <t>##Red IU Digital</t>
  </si>
  <si>
    <t>Relacionamiento Externo  "REDES"</t>
  </si>
  <si>
    <t>Política de extensión y proyección social adoptada e implementada.</t>
  </si>
  <si>
    <r>
      <t xml:space="preserve">V1. Política de extensión y proyección social diseñadas e implementada.
</t>
    </r>
    <r>
      <rPr>
        <b/>
        <sz val="11"/>
        <color theme="1"/>
        <rFont val="Calibri Light"/>
        <family val="2"/>
      </rPr>
      <t xml:space="preserve">V1. </t>
    </r>
  </si>
  <si>
    <t>Diseño e implementación de estrategias de relacionamiento y construcción de alianzas que impulsa el crecimiento de la IU Digital y genera valor en sus aliados.</t>
  </si>
  <si>
    <t>% de Avance de la Línea ##Red IU Digital:</t>
  </si>
  <si>
    <t>Contar con un Sistema de Gestión del Talento Humano que facilite el compromiso de transformación digital e innovación de la Institución, al mismo tiempo que se convierte en un gran sitio de trabajo</t>
  </si>
  <si>
    <t xml:space="preserve">##Talento IU Digital </t>
  </si>
  <si>
    <t>Diseño e Implementación del Sistema de Gestión del Talento Humano</t>
  </si>
  <si>
    <t>Diseño de un Sistema de Gestión del Talento Humano que facilite el compromiso de transformación digital e innovación de la Institución, al mismo tiempo que se convierte en un gran sitio de trabajo</t>
  </si>
  <si>
    <t>Sistema de Gestión del Talento Humano diseñado e Implementado.</t>
  </si>
  <si>
    <r>
      <t xml:space="preserve">V1. Sistema de Gestión del Talento Humano diseñado e Implementado.
</t>
    </r>
    <r>
      <rPr>
        <b/>
        <sz val="11"/>
        <color theme="1"/>
        <rFont val="Calibri Light"/>
        <family val="2"/>
      </rPr>
      <t>V1</t>
    </r>
  </si>
  <si>
    <t xml:space="preserve"> Procesos de gestión del talento humano adaptados a la naturaleza digital de la Institución.</t>
  </si>
  <si>
    <t>Consolidar un equipo de colaboradores de excelencia, que cuente con las competencias particulares que requiere la orientación estratégica de la IU Digital: fluidez digital, pensamiento innovador y emprendedor, ciudadanía glocal</t>
  </si>
  <si>
    <t>Consolidación de un equipo de colaboradores de excelencia, que cuente con las competencias particulares que requiere la orientación estratégica de la IU Digital: fluidez digital, pensamiento innovador y emprendedor, ciudadanía glocal</t>
  </si>
  <si>
    <t>Personal de la IU Digital capacitadas en competencias institucionales de fluidez digital, pensamiento innovador, emprendedor y ciudadanía glocal.</t>
  </si>
  <si>
    <r>
      <t xml:space="preserve">V1. Número de personas de la IU Digital capacitadas en competencias.
V2. Número total de personas de la IU Digital a capacitar en competencias.
</t>
    </r>
    <r>
      <rPr>
        <b/>
        <sz val="11"/>
        <color theme="1"/>
        <rFont val="Calibri Light"/>
        <family val="2"/>
      </rPr>
      <t>V1/V2*100</t>
    </r>
  </si>
  <si>
    <t>Contar un Sistema de Gestión del Conocimiento que permita a la IU Digital ser una Institución que aprende constantemente de la experiencia individual y colectiva de sus colaboradores</t>
  </si>
  <si>
    <t>Diseño e Implementación del Sistema de Gestión del Conocimiento</t>
  </si>
  <si>
    <t xml:space="preserve">Modelo de Desarrollo y Formación del Talento Humano diseñado e implementado </t>
  </si>
  <si>
    <r>
      <t xml:space="preserve">V1. Número de Modelos de Desarrollo y Formación del Talento Humano diseñado e implementado.
</t>
    </r>
    <r>
      <rPr>
        <b/>
        <sz val="11"/>
        <color theme="1"/>
        <rFont val="Calibri Light"/>
        <family val="2"/>
      </rPr>
      <t>V1</t>
    </r>
  </si>
  <si>
    <t>% de Avance de la Línea ##Talento IU Digital :</t>
  </si>
  <si>
    <t>Consolidación de la IU Digital como una institución con un gobierno altamente participativo que gestiona su direccionamiento estratégico con principios de ética, transparencia y responsabilidad para prestar un servicio de calidad a la sociedad</t>
  </si>
  <si>
    <t xml:space="preserve"> ##BuenGobiernoIU </t>
  </si>
  <si>
    <t>Modelo de Gobierno Digital</t>
  </si>
  <si>
    <t>Implementar el modelo de Buen Gobierno Institucional fundamentado en la política pública para la adopción de buenas prácticas</t>
  </si>
  <si>
    <t>Modelo de Gobierno Digital diseñado e Implementado</t>
  </si>
  <si>
    <t>Secretaría General</t>
  </si>
  <si>
    <t>Estructura orgánica actual revisada y diseño de la estructura flexible, sistemática y efectiva que refleje la dinámica propia de la Institución acorde con su ADN</t>
  </si>
  <si>
    <t>Actualización Estatutaria de la IU Digital"</t>
  </si>
  <si>
    <t>Políticas en consonancia con la naturaleza Institucional actualizadas</t>
  </si>
  <si>
    <r>
      <t xml:space="preserve">V1. Número de políticas en consonancia con la naturaleza Institucional actualizadas.
</t>
    </r>
    <r>
      <rPr>
        <b/>
        <sz val="11"/>
        <color theme="1"/>
        <rFont val="Calibri Light"/>
        <family val="2"/>
      </rPr>
      <t>V1</t>
    </r>
  </si>
  <si>
    <t>% de Avance de la Línea  ##BuenGobiernoIU:</t>
  </si>
  <si>
    <t>Diseñar e implementar una Política de Sostenibilidad Financiera de índole transversal a la Institución</t>
  </si>
  <si>
    <t>##FinanzasIU</t>
  </si>
  <si>
    <t>Sistema de Información Financiero</t>
  </si>
  <si>
    <t>Diseño e implementación de una Política de Sostenibilidad Financiera de índole transversal a la Institución</t>
  </si>
  <si>
    <t>Sistema de Información Financiero Institucional implementado</t>
  </si>
  <si>
    <t>Diseñar e implementar un sistema de información, proyección y análisis que permitan la toma de decisiones en todos los niveles que garantice la sostenibilidad financiera de la IU Digital</t>
  </si>
  <si>
    <t>Políticas de Sostenibilidad Financiera"</t>
  </si>
  <si>
    <t>Política de optimización en el uso de los recursos y control del gasto definida e implementada</t>
  </si>
  <si>
    <t>Identificar las fuentes de financiación de la IU Digital que provienen de entidades públicas y privadas, a nivel nacional e internacional</t>
  </si>
  <si>
    <t>Identificación de fuentes de financiación de la IU Digital que provienen de entidades públicas y privadas, a nivel nacional e internacional</t>
  </si>
  <si>
    <t>Modernización Administrativa progresiva  acorde a las necesidades y recursos financieros disponibles</t>
  </si>
  <si>
    <t>Gestionar la consecución de recursos ante diferentes entidades públicas y privadas</t>
  </si>
  <si>
    <t>Gestión de la consecución de recursos ante diferentes entidades públicas y privadas</t>
  </si>
  <si>
    <t>Política de Sostenibilidad Financiera implementada</t>
  </si>
  <si>
    <r>
      <t xml:space="preserve">V1. Número de Políticas de Sostenibilidad Financiera implementada.
</t>
    </r>
    <r>
      <rPr>
        <b/>
        <sz val="11"/>
        <color theme="1"/>
        <rFont val="Calibri Light"/>
        <family val="2"/>
      </rPr>
      <t>V1</t>
    </r>
  </si>
  <si>
    <t>Habilitar para los usuarios los recursos y soluciones que optimicen los flujos financieros, para viabilizar y analizar estratégica, táctica y operativamente la gestión de la IU Digital a través del talento humano y los sistemas integrados de gestión</t>
  </si>
  <si>
    <t>Automatización de los procesos administrativos susceptibles de serlo</t>
  </si>
  <si>
    <t>% de Avance de la Línea  ##FinanzasIU:</t>
  </si>
  <si>
    <t>Construir la política institucional de comunicaciones</t>
  </si>
  <si>
    <t>##ComunicacionesIU</t>
  </si>
  <si>
    <t>Política institucional de Comunicaciones IU Digital</t>
  </si>
  <si>
    <t>Política institucional de Comunicaciones de la IU Digital diseñada e implementada</t>
  </si>
  <si>
    <r>
      <t xml:space="preserve">V1. Política institucional de Comunicaciones de la IU Digital diseñada e implementada.
</t>
    </r>
    <r>
      <rPr>
        <b/>
        <sz val="11"/>
        <color theme="1"/>
        <rFont val="Calibri Light"/>
        <family val="2"/>
      </rPr>
      <t>V1</t>
    </r>
  </si>
  <si>
    <t>Diseñar estrategias de comunicación Externa y Marketing para que nuestros grupos de interés conozcan la oferta y soluciones de la IU Digital.</t>
  </si>
  <si>
    <t>Plan Institucional de Comunicación - PIC IU Digital</t>
  </si>
  <si>
    <t>Diseño de estrategias de comunicación Externa y Marketing para que nuestros grupos de interés conozcan la oferta y soluciones de la IU Digital.</t>
  </si>
  <si>
    <t>Plan Institucional de Comunicación formulado e implementado.</t>
  </si>
  <si>
    <r>
      <t xml:space="preserve">V1.  Plan Institucional de Comunicación formulado e implementado.
</t>
    </r>
    <r>
      <rPr>
        <b/>
        <sz val="11"/>
        <color theme="1"/>
        <rFont val="Calibri Light"/>
        <family val="2"/>
      </rPr>
      <t>V1</t>
    </r>
  </si>
  <si>
    <t>Establecer mecanismos de comunicación que permitan a la IU Digital entender el perfil de sus grupos de interés para mejorar continuamente sus servicios y establecer con ellos una comunicación fluida, multiformato y multicanal, en beneficio de todos los actores</t>
  </si>
  <si>
    <t>Plan Institucional de Mercadeo - PIM IU Digital</t>
  </si>
  <si>
    <t>Establecimiento de mecanismos de comunicación que permitan a la IU Digital entender el perfil de sus grupos de interés para mejorar continuamente sus servicios y establecer con ellos una comunicación fluida, multiformato y multicanal, en beneficio de todos los actores</t>
  </si>
  <si>
    <t>Plan Institucional de Mercadeo formulado e implementado.</t>
  </si>
  <si>
    <r>
      <t xml:space="preserve">V1. Plan Institucional de Mercadeo formulado e implementado.
</t>
    </r>
    <r>
      <rPr>
        <b/>
        <sz val="11"/>
        <color theme="1"/>
        <rFont val="Calibri Light"/>
        <family val="2"/>
      </rPr>
      <t>V1</t>
    </r>
  </si>
  <si>
    <t>Construir y poner en ejecución un protocolo de crisis que minimice el impacto que puedan tener sobre la reputación de la entidad situaciones adversas, que son propias del accionar de una universidad digital</t>
  </si>
  <si>
    <t>Plan comunicacional para el manejo de la crisis- PIMC IU Digital</t>
  </si>
  <si>
    <t>Plan Institucional para el manejo de crisis formulado e implementado.</t>
  </si>
  <si>
    <t>% de Avance de la Línea ##ComunicacionesIU:</t>
  </si>
  <si>
    <t>#APRENDIZAJE</t>
  </si>
  <si>
    <t>Posicionar a la IU Digital como una opción de formación digital reconocida y atractiva a los grupos poblaciones objetivo en las áreas de ciencias agropecuarias, ingenierías, ciencias económicas y administrativas, humanidades y sociales (Portafolio Institucional)</t>
  </si>
  <si>
    <t>##OfertaEducativaIU Digital</t>
  </si>
  <si>
    <t>Consolidación oferta académica</t>
  </si>
  <si>
    <t>Diseño de un portafolio de la  IU Digital que enriquezca y se fundamente en la oferta Institucional</t>
  </si>
  <si>
    <t>Programas académicos creados</t>
  </si>
  <si>
    <r>
      <t xml:space="preserve">V1. Número de programas académicos creados
</t>
    </r>
    <r>
      <rPr>
        <b/>
        <sz val="11"/>
        <color theme="1"/>
        <rFont val="Calibri Light"/>
        <family val="2"/>
      </rPr>
      <t>V1</t>
    </r>
  </si>
  <si>
    <t>Posicionamiento de la IU Digital como una opción de formación digital reconocida y atractiva a los grupos poblaciones objetivo en las áreas de ciencias agropecuarias, ingenierías, ciencias económicas y administrativas, humanidades y sociales (Portafolio Institucional)</t>
  </si>
  <si>
    <t xml:space="preserve">Docentes
vinculados </t>
  </si>
  <si>
    <r>
      <t xml:space="preserve">V1: Número de docentes que estuvieron
vinculados en la vigencia
V2: Número de docentes ocasionales que
prestaron sus servicios
</t>
    </r>
    <r>
      <rPr>
        <b/>
        <sz val="11"/>
        <color theme="1"/>
        <rFont val="Calibri Light"/>
        <family val="2"/>
      </rPr>
      <t>V1 + V2</t>
    </r>
  </si>
  <si>
    <t>Cobertura Educativa: proyección estudiantes.</t>
  </si>
  <si>
    <r>
      <t xml:space="preserve">V1. Número de estudiantes matriculados.
</t>
    </r>
    <r>
      <rPr>
        <b/>
        <sz val="11"/>
        <color theme="1"/>
        <rFont val="Calibri Light"/>
        <family val="2"/>
      </rPr>
      <t>V1</t>
    </r>
  </si>
  <si>
    <t>Aseguramiento de que el Portafolio Institucional cuente con oferta pertinente a los grupos poblacionales priorizados (bachilleres, extraedad, ruralidad, población trabajadora)</t>
  </si>
  <si>
    <t>Municipios del departamento de Antioquia impactados a través de los programas de la IU Digital</t>
  </si>
  <si>
    <r>
      <t xml:space="preserve">V1. Número de Municipios del departamento de Antioquia impactados a través de los programas de la IU Digital.
V2. Número de Municipios del departamento de Antioquia a impactados a través de los programas de la IU Digita
</t>
    </r>
    <r>
      <rPr>
        <b/>
        <sz val="11"/>
        <color theme="1"/>
        <rFont val="Calibri Light"/>
        <family val="2"/>
      </rPr>
      <t>V1/V2*100</t>
    </r>
  </si>
  <si>
    <t>Asegurar que la oferta educativa refleje un modelo de educación inclusiva con enfoque territorial y cultural</t>
  </si>
  <si>
    <t>Estrategias de extensión y proyección social implementados</t>
  </si>
  <si>
    <r>
      <t xml:space="preserve">V1. Número de Estrategias de extensión y proyección social implementados.
</t>
    </r>
    <r>
      <rPr>
        <b/>
        <sz val="11"/>
        <color theme="1"/>
        <rFont val="Calibri Light"/>
        <family val="2"/>
      </rPr>
      <t>V1</t>
    </r>
  </si>
  <si>
    <t>Programas de educación continua inclusiva con enfoque territorial y cultura</t>
  </si>
  <si>
    <r>
      <t xml:space="preserve">V1. Número de programas de educación Continua inclusiva con enfoque territorial y cultura implementados.
</t>
    </r>
    <r>
      <rPr>
        <b/>
        <sz val="11"/>
        <color theme="1"/>
        <rFont val="Calibri Light"/>
        <family val="2"/>
      </rPr>
      <t>V2</t>
    </r>
  </si>
  <si>
    <t>% de Avance de la Línea ##OfertaEducativaIU Digital:</t>
  </si>
  <si>
    <t>Diseñar un Modelo de Educación Digital flexible, dinámico, que evoluciona e innova.</t>
  </si>
  <si>
    <t xml:space="preserve">##ModeloEducativoIU </t>
  </si>
  <si>
    <t>Modelo Educativo IU Digital</t>
  </si>
  <si>
    <t>Diseño de un Modelo de Educación Digital flexible, dinámico, que evoluciona e innova.</t>
  </si>
  <si>
    <t>Lineamientos Curriculares IU Digital</t>
  </si>
  <si>
    <r>
      <t xml:space="preserve">V1. Número Lineamientos Curriculares IU Digital 
</t>
    </r>
    <r>
      <rPr>
        <b/>
        <sz val="11"/>
        <color theme="1"/>
        <rFont val="Calibri Light"/>
        <family val="2"/>
      </rPr>
      <t>V1</t>
    </r>
  </si>
  <si>
    <t xml:space="preserve">Programa de formación docente </t>
  </si>
  <si>
    <r>
      <t xml:space="preserve">V1. Número de programa de formación docente 
</t>
    </r>
    <r>
      <rPr>
        <b/>
        <sz val="11"/>
        <color theme="1"/>
        <rFont val="Calibri Light"/>
        <family val="2"/>
      </rPr>
      <t>V1</t>
    </r>
  </si>
  <si>
    <r>
      <t xml:space="preserve">V1. Número de estrategias orientadas al mejoramiento de los procesos de inclusión.
</t>
    </r>
    <r>
      <rPr>
        <b/>
        <sz val="11"/>
        <color theme="1"/>
        <rFont val="Calibri Light"/>
        <family val="2"/>
      </rPr>
      <t>V1</t>
    </r>
  </si>
  <si>
    <t>% de Avance de la Línea ##ModeloEducativoIU:</t>
  </si>
  <si>
    <t>Diseñar un modelo de formación flexible e innovador que permita la articulación con los diferentes niveles educativos de los estudiantes IU Digital</t>
  </si>
  <si>
    <t>##CadenasIU de Formación</t>
  </si>
  <si>
    <t>Sistema de Encadenamiento IU Digital</t>
  </si>
  <si>
    <t>Facilitación de escenarios de formación integral, permanente y continua con los diferentes niveles de formación</t>
  </si>
  <si>
    <t>Consolidación de una oferta educativa permanente y de calidad que articule los diferentes niveles de formación</t>
  </si>
  <si>
    <t>Mallas curriculares integradas con los diferentes niveles de formación</t>
  </si>
  <si>
    <r>
      <t xml:space="preserve">V1. Número de programas académicos articulados.
</t>
    </r>
    <r>
      <rPr>
        <b/>
        <sz val="11"/>
        <color theme="1"/>
        <rFont val="Calibri Light"/>
        <family val="2"/>
      </rPr>
      <t>V1</t>
    </r>
  </si>
  <si>
    <t>% de Avance de la Línea ##CadenasIU de Formación:</t>
  </si>
  <si>
    <t>Apropiar, generar y transmitir conocimiento que permita transformar la realidad de los contextos y generar mejores condiciones de vida con principios de pertinencia institucional, regional y nacional</t>
  </si>
  <si>
    <t>##DescubrimientoIU</t>
  </si>
  <si>
    <t>Sistema de Investigación e Innovación Institucional</t>
  </si>
  <si>
    <t>Diseño e implementación de la Política de Investigación, transferencia y apropiación del conocimiento IU Digital</t>
  </si>
  <si>
    <t>Política de Investigación, transferencia y apropiación del conocimiento IU Digital adoptada</t>
  </si>
  <si>
    <r>
      <t xml:space="preserve">V1. Número de políticas de Investigación, transferencia y apropiación del conocimiento IU Digital adoptada.
</t>
    </r>
    <r>
      <rPr>
        <b/>
        <sz val="11"/>
        <color theme="1"/>
        <rFont val="Calibri Light"/>
        <family val="2"/>
      </rPr>
      <t>V1</t>
    </r>
  </si>
  <si>
    <t>Medir la productividad de los docentes registrados en los grupos de investigación institucionales</t>
  </si>
  <si>
    <t>Productividad de docentes registrados en los grupos de investigación.</t>
  </si>
  <si>
    <r>
      <t xml:space="preserve">V1: Número de docentes con registro de producción en el grupo de investigación.
V2: Número total de docentes registrados en el grupo de investigación.
</t>
    </r>
    <r>
      <rPr>
        <b/>
        <sz val="11"/>
        <color theme="1"/>
        <rFont val="Calibri Light"/>
        <family val="2"/>
      </rPr>
      <t>(V1 / V2) * 100</t>
    </r>
  </si>
  <si>
    <t>Medir el impacto de la productividad de los grupos de investigación institucionales.</t>
  </si>
  <si>
    <t>Fortalecimiento y sostenimiento de la productividad estratégica de los grupos de investigación institucionales.</t>
  </si>
  <si>
    <r>
      <t xml:space="preserve">V1: Número de grupos de investigación institucionales categorizados por Colciencias.
V2: Número total de grupos de investigación institucionales reconocidos por Colciencias.
</t>
    </r>
    <r>
      <rPr>
        <b/>
        <sz val="11"/>
        <color theme="1"/>
        <rFont val="Calibri Light"/>
        <family val="2"/>
      </rPr>
      <t>(V1 / V2 ) * 100</t>
    </r>
  </si>
  <si>
    <t>Fortalecer las estrategias de investigación formativa institucionales.</t>
  </si>
  <si>
    <t>Participación de estudiantes en las estrategias de investigación formativa institucionales.</t>
  </si>
  <si>
    <r>
      <t xml:space="preserve">V1: Número de estudiantes que participan en semilleros de investigación.
V2: Número de estudiantes matriculados en asignaturas relacionadas con investigación.
V3: Número de estudiantes que realizan trabajos de grado en modalidad investigativa.
V4: Número de estudiantes que participan en proyectos de investigación.
V5: Número de estudiantes que participan en otras estrategias de investigación formativa definidas por la institución.
V6: Número total de estudiantes matriculados en la vigencia.
</t>
    </r>
    <r>
      <rPr>
        <b/>
        <sz val="11"/>
        <color theme="1"/>
        <rFont val="Calibri Light"/>
        <family val="2"/>
      </rPr>
      <t>[(V1 + V2 + V3 + V4 + V5) / V6] * 100</t>
    </r>
  </si>
  <si>
    <t>Fortalecer el desarrollo de la investigación y la innovación institucional mediante la gestión de proyectos de investigación.</t>
  </si>
  <si>
    <t>Proyectos de investigación financiados en convocatorias internas y/o externas de investigación</t>
  </si>
  <si>
    <r>
      <t xml:space="preserve">V1: Numero de proyectos de investigación que cumplen requisitos en convocatorias de investigación internas.
V2: Numero de proyectos de investigación que cumplen requisitos en convocatorias de investigación externas.
V3: Número total de proyectos de investigación presentados en convocatorias de investigación internas.
V4: Número total de proyectos de investigación presentados en convocatorias de investigación externas.
</t>
    </r>
    <r>
      <rPr>
        <b/>
        <sz val="11"/>
        <color theme="1"/>
        <rFont val="Calibri Light"/>
        <family val="2"/>
      </rPr>
      <t>((V1 + V2)/(V3 + V4))*100</t>
    </r>
  </si>
  <si>
    <t>% de Avance de la Línea ##DescubrimientoIU:</t>
  </si>
  <si>
    <t>Diseñar un modelo de Éxito Estudiantil</t>
  </si>
  <si>
    <t>##ÉxitoyBienestarIU</t>
  </si>
  <si>
    <t>Política de Bienestar Institucional IU DIGITAL</t>
  </si>
  <si>
    <t>Contribución al desarrollo individual y social de la comunidad académica que permitan la formación de ciudadanos capaces de construir sociedades solidarias, de progreso y con calidad de vida.</t>
  </si>
  <si>
    <t>Política de Bienestar Institucional IU DIGITAL diseñada e Implementada</t>
  </si>
  <si>
    <r>
      <t xml:space="preserve">V1. Número de Política de Bienestar Institucional IU DIGITAL diseñada e Implementada.
</t>
    </r>
    <r>
      <rPr>
        <b/>
        <sz val="11"/>
        <color theme="1"/>
        <rFont val="Calibri Light"/>
        <family val="2"/>
      </rPr>
      <t>V1</t>
    </r>
  </si>
  <si>
    <t>Cobertura de la población Institucional en los servicios de Bienestar</t>
  </si>
  <si>
    <r>
      <t xml:space="preserve">V1. Número de estudiantes que acceden a los servicios de Bienestar estudiantil
</t>
    </r>
    <r>
      <rPr>
        <b/>
        <sz val="11"/>
        <color theme="1"/>
        <rFont val="Calibri Light"/>
        <family val="2"/>
      </rPr>
      <t xml:space="preserve">
</t>
    </r>
    <r>
      <rPr>
        <sz val="11"/>
        <color theme="1"/>
        <rFont val="Calibri Light"/>
        <family val="2"/>
      </rPr>
      <t xml:space="preserve">V2. Número de estudiantes matriculados.
</t>
    </r>
    <r>
      <rPr>
        <b/>
        <sz val="11"/>
        <color theme="1"/>
        <rFont val="Calibri Light"/>
        <family val="2"/>
      </rPr>
      <t>V1/V2*100</t>
    </r>
  </si>
  <si>
    <t>Diseñar e implementar la Política de Bienestar Institucional IU Digital</t>
  </si>
  <si>
    <t>Sistema de Éxito Estudiantil</t>
  </si>
  <si>
    <t>Aportar al proceso educativo mediante acciones intencionalmente formativas para el desarrollo integral y pluridimensional</t>
  </si>
  <si>
    <t>Sistema de Éxito Estudiantil diseñado y adoptado (Retención estudiantil o graduación efectiva)</t>
  </si>
  <si>
    <t>Permanencia estudiantil por período</t>
  </si>
  <si>
    <r>
      <t xml:space="preserve">V1. Número de estrategias de permanencia ejecutadas por años.
V2. Número estrategias de permanencia programadas por años.
</t>
    </r>
    <r>
      <rPr>
        <b/>
        <sz val="11"/>
        <color theme="1"/>
        <rFont val="Calibri Light"/>
        <family val="2"/>
      </rPr>
      <t>V1/V2*100</t>
    </r>
  </si>
  <si>
    <t>Estudiantes que acceden a los servicios de Bienestar Estudiantil</t>
  </si>
  <si>
    <r>
      <t xml:space="preserve">V1. Número de estudiantes que acceden a los servicios de Bienestar Estudiantil.
V2. Número total estudiantes que pueden acceden a los servicios de Bienestar Estudiantil.
</t>
    </r>
    <r>
      <rPr>
        <b/>
        <sz val="11"/>
        <color theme="1"/>
        <rFont val="Calibri Light"/>
        <family val="2"/>
      </rPr>
      <t>V1/V2*100</t>
    </r>
  </si>
  <si>
    <t>Procedimiento Electoral Institucional</t>
  </si>
  <si>
    <t>Establecimiento de mecanismos de participación permanente de la comunidad IU Digital que aporten al enriquecimiento del bienestar común y a su propio bienestar</t>
  </si>
  <si>
    <t xml:space="preserve">Procedimientos y mecanismos electorales de representantes Institucionales diseñados e Implementados </t>
  </si>
  <si>
    <r>
      <t xml:space="preserve">V1. Procedimiento y mecanismos electorales de representantes Institucionales diseñados e Implementados.
</t>
    </r>
    <r>
      <rPr>
        <b/>
        <sz val="11"/>
        <color theme="1"/>
        <rFont val="Calibri Light"/>
        <family val="2"/>
      </rPr>
      <t>V1</t>
    </r>
  </si>
  <si>
    <t>Encuentros Regionales IU Digital</t>
  </si>
  <si>
    <t>Participaciones en encuentros Regionales IU Digital</t>
  </si>
  <si>
    <r>
      <t xml:space="preserve">V1. Número de participaciones en encuentros Regionales IU Digital.
</t>
    </r>
    <r>
      <rPr>
        <b/>
        <sz val="11"/>
        <color theme="1"/>
        <rFont val="Calibri Light"/>
        <family val="2"/>
      </rPr>
      <t>V1</t>
    </r>
  </si>
  <si>
    <t>Bienestar al Empleado</t>
  </si>
  <si>
    <t>Programa de Bienestar Laboral diseñado e Implementado</t>
  </si>
  <si>
    <r>
      <t xml:space="preserve">V1. Programa de Bienestar Laboral diseñado e Implementados.
</t>
    </r>
    <r>
      <rPr>
        <b/>
        <sz val="11"/>
        <color theme="1"/>
        <rFont val="Calibri Light"/>
        <family val="2"/>
      </rPr>
      <t>V1</t>
    </r>
  </si>
  <si>
    <t>Diseñar e implementar la Política de Egresados</t>
  </si>
  <si>
    <t>Egresados</t>
  </si>
  <si>
    <t>Diseño e implementación de la Política de Egresados</t>
  </si>
  <si>
    <t>Lineamiento de egresados adoptada e implementada.</t>
  </si>
  <si>
    <t>% de Avance de la Línea ##ÉxitoyBienestarIU:</t>
  </si>
  <si>
    <t>#ALCANCE</t>
  </si>
  <si>
    <t>Fomentar procesos de emprendimiento inclusivo a las poblaciones objetivo</t>
  </si>
  <si>
    <t>##InclusiónIU</t>
  </si>
  <si>
    <t>Sistema de Educación Inclusiva Institucional</t>
  </si>
  <si>
    <t>Fomento de procesos de emprendimiento inclusivo a las poblaciones objetivo</t>
  </si>
  <si>
    <t>Política de Educación Inclusiva e Intercultural Implementados</t>
  </si>
  <si>
    <r>
      <t xml:space="preserve">V1. Política de Educación Inclusiva e Intercultural diseñada e Implementada
</t>
    </r>
    <r>
      <rPr>
        <b/>
        <sz val="11"/>
        <color theme="1"/>
        <rFont val="Calibri Light"/>
        <family val="2"/>
      </rPr>
      <t>V1</t>
    </r>
  </si>
  <si>
    <t>Definir el modelo de aspirante IU Digital</t>
  </si>
  <si>
    <t>Aspirante IU Digital</t>
  </si>
  <si>
    <t>Garantizar el reconocimiento y respeto de las identidades, diversidad y particularidad de los estudiantes</t>
  </si>
  <si>
    <t xml:space="preserve">Caracterización de la población aspirante a la IU Digital </t>
  </si>
  <si>
    <r>
      <t xml:space="preserve">V1. Número de Caracterización de la población aspirante a la IU Digital realizadas
</t>
    </r>
    <r>
      <rPr>
        <b/>
        <sz val="11"/>
        <color theme="1"/>
        <rFont val="Calibri Light"/>
        <family val="2"/>
      </rPr>
      <t>V1</t>
    </r>
  </si>
  <si>
    <t>% de Avance de la Línea ##InclusiónIU:</t>
  </si>
  <si>
    <t>Desarrollar un programa para el emprendimiento Institucional que permita formar a los estudiantes pero también a la comunidad en general</t>
  </si>
  <si>
    <t xml:space="preserve"> ##EmprendimientoIU </t>
  </si>
  <si>
    <t>Modelo del programa para el Emprendimiento Institucional</t>
  </si>
  <si>
    <t>Diseño e implementación de un Hub Digital Emprendedor que permita el acompañamiento a la comunidad educativa donde se faciliten herramientas y experiencias indispensables para convertir ideas de negocios en empresas</t>
  </si>
  <si>
    <t>Lineamiento de emprendimiento, empresarismo e innovación definido e implementada</t>
  </si>
  <si>
    <r>
      <t xml:space="preserve">V1. Políticas de emprendimiento, empresarismo e innovación adoptada e implementada
</t>
    </r>
    <r>
      <rPr>
        <b/>
        <sz val="11"/>
        <color theme="1"/>
        <rFont val="Calibri Light"/>
        <family val="2"/>
      </rPr>
      <t>V1</t>
    </r>
  </si>
  <si>
    <t>% de Avance de la Línea  ##EmprendimientoIU :</t>
  </si>
  <si>
    <t>ÍNDICE DE EJECUCIÓN DEL PLA DE ACCIÓN 2018 - 2020</t>
  </si>
  <si>
    <t>Número de Indicadores</t>
  </si>
  <si>
    <t>Líneas</t>
  </si>
  <si>
    <t>#Glocal</t>
  </si>
  <si>
    <t xml:space="preserve">##BuenGobiernoIU </t>
  </si>
  <si>
    <t>Tabla. Rangos de Medición</t>
  </si>
  <si>
    <t>Rango</t>
  </si>
  <si>
    <t>Medición</t>
  </si>
  <si>
    <t>Mayor o Igual a 80%</t>
  </si>
  <si>
    <t>Satisfactorio</t>
  </si>
  <si>
    <t>60% a 79%</t>
  </si>
  <si>
    <t>Aceptable</t>
  </si>
  <si>
    <t>0 a 59%</t>
  </si>
  <si>
    <t>Insatisfactorio</t>
  </si>
  <si>
    <t>PROGRAMACIÓN META 2022</t>
  </si>
  <si>
    <t xml:space="preserve"> Implementación del modelo integral de Planeación y gestión  (##Planeacion)
</t>
  </si>
  <si>
    <t>Fortalecimiento de las condiciones asociadas a la calidad institucional y de programa de la IU digital de Antioquia (##CalidadIUD)</t>
  </si>
  <si>
    <t>Implementación del Modelo Integral de Planeación y Gestión que articule requisitos de distintos modelos.</t>
  </si>
  <si>
    <t>Transformación Digital de la Gestión del Talento Humano.
Diseño e Implementación de la ‘Escuela IU Digital</t>
  </si>
  <si>
    <t>Financiación ($) 2022
(POAI o capacidades existentes)</t>
  </si>
  <si>
    <r>
      <t xml:space="preserve">V1. Número de Política de optimización en el uso de los recursos y control del gasto definida e implementada
</t>
    </r>
    <r>
      <rPr>
        <b/>
        <sz val="11"/>
        <color theme="1"/>
        <rFont val="Calibri Light"/>
        <family val="2"/>
      </rPr>
      <t>V1</t>
    </r>
  </si>
  <si>
    <r>
      <t xml:space="preserve">V1. Número de procesos automatizados.
V2. Número de procesos susceptible de ser automatizados.
</t>
    </r>
    <r>
      <rPr>
        <b/>
        <sz val="11"/>
        <color theme="1"/>
        <rFont val="Calibri Light"/>
        <family val="2"/>
      </rPr>
      <t>V1/V2*100</t>
    </r>
  </si>
  <si>
    <t>Consolidación de nodos subregionales de la IU Digital de Antioquia (##Nodos)</t>
  </si>
  <si>
    <t>Consolidación del modelo de Educación Digital (##Modelo Educativo IU)</t>
  </si>
  <si>
    <t>1. #PIC: Planeación, Innovación y Calidad Digitales</t>
  </si>
  <si>
    <t>2. #Glocal: Una IU Digital global, nacional, regional y local</t>
  </si>
  <si>
    <t>3. #Tdigital: Transformación Digital en todas sus dimensiones de gestión, servicio y gobierno.</t>
  </si>
  <si>
    <t>3. #CPU: Ensamblando la IU Digital.</t>
  </si>
  <si>
    <t>5. #APRENDIZAJE</t>
  </si>
  <si>
    <t>6. #ALCANCE</t>
  </si>
  <si>
    <t xml:space="preserve"> </t>
  </si>
  <si>
    <t>PRESENTACIÓN PLAN DE ACCIÓN INSTITUCIONAL 2022</t>
  </si>
  <si>
    <t>PLAN DE ACCIÓN INSTITUCIONAL INTEGRADO IUDA
Vigencia 2022</t>
  </si>
  <si>
    <t xml:space="preserve"> Acción  y/o Actividad del Plan</t>
  </si>
  <si>
    <t>Consolidación del Plan de internacionalización (#Glocal)</t>
  </si>
  <si>
    <t>Transformación digital de los procesos misionales (#TDigital)</t>
  </si>
  <si>
    <t xml:space="preserve"> Implementación de estrategias de relacionamiento y construcción de alianzas (RedIU Digital)</t>
  </si>
  <si>
    <t>Consolidación de la IU digital como una institución con un gobierno altamente participativo. (BuenGobiernoIU)</t>
  </si>
  <si>
    <t xml:space="preserve"> Implementación de estrategias de sostenibilidad financiera. (##FinanzasIU)</t>
  </si>
  <si>
    <t>Implementación de la política institucional de comunicaciones. (##ComunicacionesIU)</t>
  </si>
  <si>
    <t xml:space="preserve"> Posicionamiento de la IU Digital como una opción de formación digital (##OfertaEducativaIU Digital)</t>
  </si>
  <si>
    <t>Facilitación de escenarios de formación integral, permanente y continua (##CadenasIU)</t>
  </si>
  <si>
    <t xml:space="preserve"> Gestión de la producción de conocimiento (##DescubrimeintoIU)</t>
  </si>
  <si>
    <t>Implementación de estrategias que mejoren la calidad de vida institucional (ExitoyBienestarIU)</t>
  </si>
  <si>
    <t>Implementación de estrategias de educación Inclusiva (##InclusiónIU)</t>
  </si>
  <si>
    <t>Implementación d estrategias para el emprendimiento (##EmprendimientoIU)</t>
  </si>
  <si>
    <t>Dirección de Planeación</t>
  </si>
  <si>
    <t>Dirección de Comunicaciones y Mercadeo</t>
  </si>
  <si>
    <t>Eficacia de los controles en la Gestión del Riesgo de Corrupción</t>
  </si>
  <si>
    <t>Secretaría General.
Dirección de Planeación.
Dirección de Comunicaciones y Mercadeo.</t>
  </si>
  <si>
    <t>Eficacia en el cumplimiento del Plan de Previsión de Recursos Humanos aprobado</t>
  </si>
  <si>
    <t>Eficacia en el cumplimiento del Plan Anual de Vacantes aprobado</t>
  </si>
  <si>
    <t>PLAN DE ACCIÓN INSTITUCIONAL INTEGRADOS MIPG
Vigencia 2022</t>
  </si>
  <si>
    <r>
      <t xml:space="preserve">V1. Número de personas para cubrir necesidades provistos.
V2. Número de personas para cubrir necesidades requerido.
</t>
    </r>
    <r>
      <rPr>
        <b/>
        <sz val="11"/>
        <rFont val="Calibri Light"/>
        <family val="2"/>
      </rPr>
      <t xml:space="preserve">V1/V2*100 </t>
    </r>
  </si>
  <si>
    <r>
      <t xml:space="preserve">V1. Número de cargos provistos.
V2. Número de cargos vacantes.
</t>
    </r>
    <r>
      <rPr>
        <b/>
        <sz val="11"/>
        <rFont val="Calibri Light"/>
        <family val="2"/>
      </rPr>
      <t xml:space="preserve">V1/V2*100 </t>
    </r>
  </si>
  <si>
    <r>
      <t xml:space="preserve">V1. Número de controles del Riesgo efectivos
V2. Número de controles del Riesgo programados.
</t>
    </r>
    <r>
      <rPr>
        <b/>
        <sz val="11"/>
        <rFont val="Calibri Light"/>
        <family val="2"/>
      </rPr>
      <t xml:space="preserve">V1/V2*100 </t>
    </r>
  </si>
  <si>
    <t>Dirección Financiera</t>
  </si>
  <si>
    <t>Dirección de Servicios Generales</t>
  </si>
  <si>
    <t>Dirección de Recursos
Humanos</t>
  </si>
  <si>
    <t>FECHA</t>
  </si>
  <si>
    <t>CAMBIOS</t>
  </si>
  <si>
    <t>ENTE APROBADOR</t>
  </si>
  <si>
    <t>VERSIÓN</t>
  </si>
  <si>
    <t>Aprobación versión 01 del Plan de Acción Institucional</t>
  </si>
  <si>
    <t>Comité MIPG</t>
  </si>
  <si>
    <t>A continuación se exponen los ajustes al Plan de Acción Institucional por Línea Estratégica:</t>
  </si>
  <si>
    <t>Versión: 04</t>
  </si>
  <si>
    <t>CONTROL DE CAMBIOS AL PLAN DE ACCIÓN INSTITUCIONAL 2022</t>
  </si>
  <si>
    <t>De acuerdo a los objetivos y las metas establecidas para la vigencia 2022 en el Plan de Darrollo Institucional 2018-2022 (PDI), se estructura el presente documento, el cual plantea los programas estratégicos con sus respectivos proyectos, indicadores y metas, asi como los recursos financieros disponibles para su desarrollo.  
El Plan de Acción Institucional Integrado (PAI) 2022 es la herramienta de gestión que busca orientar estratégicamente los procesos, instrumentos, mecanismos y recursos físicos, tecnológicos y financieros disponibles para el logro de las metas y objetivos institucionales de la vigencia.
En coherencia con lo dispuesto en la Ley 152 de 1994, Ley 1474 de 2011, Decreto 2482 de 2012, Ley 1757 de 2015, Decreto 1499 de 2017 y Decreto 612 de 2018, que determinan las directrices en materia de diagnóstico, formulación, planeación, ejecución y seguimiento a la gestión, publicación del plan de acción y la integración de la planeación y la gestión. La IU. Digital de Antioquia pone a disposición de sus grupos de valor y de interés este documento como guía para conocer los objetivos, metas, proyectos estratégicos que de manera articulada, armonizan los siguientes planes de acción:
1. Plan Institucional de Archivos de la Entidad - PINAR
2. Plan Anual de Adquisiciones
3. Plan Anual de Vacantes
4. Plan de Previsión de Recursos Humanos
5. Plan Estratégico de Talento Humano
6. Plan Institucional de Capacitación
7. Plan de Incentivos Institucionales
8. Plan de Trabajo Anual en Seguridad y Salud en el Trabajo
9. Plan Anticorrupción y de Atención al Ciudadano
10. Plan Estratégico de Tecnologías de la Información y las Comunicaciones y de Transformación Digital - PETI
11. Plan de Tratamiento de Riesgos de Seguridad y Privacidad de la Información
12. Plan de Seguridad y Privacidad de la Información
13. Plan de Transformación Digital
14. Plan de Participación Ciudadana y Rendición de Cuentas
15. Plan de Austeridad y Gestión Ambiental
16. Plan de Mantenimiento de Servicios Tecnológicos
17. Plan de Inversión y Gasto Público
18. Plan de Gestión del conocimiento y la innovación Pública
Estos Planes de acción integrados permiten dar cumplimiento a los lineamiento del Modelo Integrado de Planeación y Gestión - MIPG, el cua tiene como propósito servir de marco de referencia para dirigir, planear, ejecutar, hacer seguimiento, evaluar y controlar la gestión de las entidades y organ ismos públicos, con el fin de generar resultados que atiendan los planes de desarrollo y resuelvan las necesidades y problemas de los ciudadanos, con integridad y calidad en el servicio, según dispone el Decreto1499 de 2017.</t>
  </si>
  <si>
    <r>
      <t xml:space="preserve">V1. Número de planes de acción asociados a las políticas elaborados e implementados.
</t>
    </r>
    <r>
      <rPr>
        <b/>
        <sz val="11"/>
        <color theme="1"/>
        <rFont val="Calibri Light"/>
        <family val="2"/>
      </rPr>
      <t>V1</t>
    </r>
  </si>
  <si>
    <t>Implementar y consolidación la producción y operación tocológica de la oferta académica de la IU Digital</t>
  </si>
  <si>
    <t xml:space="preserve"> Implementación del sistema de información para la planeación, calidad e innovación (Innovación y Calidad Digitales)</t>
  </si>
  <si>
    <r>
      <t>V1. Sistema de gestión de la internacionalización institucional diseñados.
V2. Implantación anual del sistema de gestión de la internacionalización institucional</t>
    </r>
    <r>
      <rPr>
        <b/>
        <sz val="11"/>
        <color theme="1"/>
        <rFont val="Calibri Light"/>
        <family val="2"/>
      </rPr>
      <t xml:space="preserve">
V1+v2</t>
    </r>
  </si>
  <si>
    <t>Vicerrectoría de Extensión</t>
  </si>
  <si>
    <r>
      <t>V1. Estudiantes que participan en procesos de movilidad nacional e internacional saliente.
Docentes  que participan en procesos de movilidad nacional e internacional saliente.
Administrativos que participan en procesos de movilidad nacional e internacional saliente</t>
    </r>
    <r>
      <rPr>
        <b/>
        <sz val="11"/>
        <color theme="1"/>
        <rFont val="Calibri Light"/>
        <family val="2"/>
      </rPr>
      <t>. 
Egresados 
V1+V2 +V3+V4</t>
    </r>
  </si>
  <si>
    <t>Proyecto #Glocal elaborado y ejecutado (transformado territorio)</t>
  </si>
  <si>
    <t>Plan estratégico de las tecnologías de la información (PETI) adoptado e implementado</t>
  </si>
  <si>
    <t xml:space="preserve"> Aseguramiento de la infraestructura física y tecnológica (SmartIU)</t>
  </si>
  <si>
    <t>Vicerrectoría Administrativa y Financiera</t>
  </si>
  <si>
    <t>Mejorar amiento de la toma de decisiones y los procesos misionales.</t>
  </si>
  <si>
    <r>
      <t xml:space="preserve">V1. Plataforma de gestión académica implementado
V2. Plataforma de gestión administrativa implementada 
</t>
    </r>
    <r>
      <rPr>
        <b/>
        <sz val="11"/>
        <color theme="1"/>
        <rFont val="Calibri Light"/>
        <family val="2"/>
      </rPr>
      <t>V1+V2</t>
    </r>
  </si>
  <si>
    <t>Alianzas estratégicas activas con diferentes sectores.</t>
  </si>
  <si>
    <r>
      <t xml:space="preserve">V1. Número de alianzas estratégicas activas con diferentes sectores.
</t>
    </r>
    <r>
      <rPr>
        <b/>
        <sz val="11"/>
        <color theme="1"/>
        <rFont val="Calibri Light"/>
        <family val="2"/>
      </rPr>
      <t>V1</t>
    </r>
  </si>
  <si>
    <t>Consolidación del Sistema de Gestión del Talento Humano (##TalentoIUDigital)</t>
  </si>
  <si>
    <r>
      <t xml:space="preserve">V1. Número de actividades de implementación del procesos de gestión del talento humano adaptados.
V2. Número de actividades de implementación del procesos de gestión del talento humano programadas.
</t>
    </r>
    <r>
      <rPr>
        <b/>
        <sz val="11"/>
        <color theme="1"/>
        <rFont val="Calibri Light"/>
        <family val="2"/>
      </rPr>
      <t>V1/V2*100</t>
    </r>
  </si>
  <si>
    <r>
      <t xml:space="preserve">V1. Panificación y ejecución de los consejos de manera virtual.
V2. Protocolos de seguridad establecidos.
V3. mecanismo de participación establecidos.
</t>
    </r>
    <r>
      <rPr>
        <b/>
        <sz val="11"/>
        <color theme="1"/>
        <rFont val="Calibri Light"/>
        <family val="2"/>
      </rPr>
      <t>V1+V2+V3</t>
    </r>
  </si>
  <si>
    <t>Establecimiento de los lineamientos de Gobierno Digital para la Institución</t>
  </si>
  <si>
    <r>
      <t xml:space="preserve">V1. Número de actividades de modernización administrativa implementadas.
V2. Número de actividades de modernización administrativa programadas.
</t>
    </r>
    <r>
      <rPr>
        <b/>
        <sz val="11"/>
        <color theme="1"/>
        <rFont val="Calibri Light"/>
        <family val="2"/>
      </rPr>
      <t>V1/V2*100</t>
    </r>
  </si>
  <si>
    <t>Construcción de la política institucional de comunicaciones</t>
  </si>
  <si>
    <t>Implementar estrategias para la gestión y manejo de las comunicaciones en situaciones de crisis</t>
  </si>
  <si>
    <r>
      <t xml:space="preserve">V1. Plan Institucional para el manejo de crisis formulado e implementado.
</t>
    </r>
    <r>
      <rPr>
        <b/>
        <sz val="11"/>
        <color theme="1"/>
        <rFont val="Calibri Light"/>
        <family val="2"/>
      </rPr>
      <t>V1</t>
    </r>
  </si>
  <si>
    <t>Planes Educativos de
Programa  (PEP) creados y actualizados.</t>
  </si>
  <si>
    <r>
      <t xml:space="preserve">V1: Planes Educativos de Programa (PEP)
creados y actualizados.
</t>
    </r>
    <r>
      <rPr>
        <b/>
        <sz val="11"/>
        <color theme="1"/>
        <rFont val="Calibri Light"/>
        <family val="2"/>
      </rPr>
      <t>V1</t>
    </r>
  </si>
  <si>
    <t>Mejoramiento de procesos de inclusión educativa</t>
  </si>
  <si>
    <t>Estrategia de articulación a la vida  IU Digital implementado</t>
  </si>
  <si>
    <r>
      <t xml:space="preserve"> V1. Número de estrategias de articulación IU Digital implementados.
</t>
    </r>
    <r>
      <rPr>
        <b/>
        <sz val="11"/>
        <color theme="1"/>
        <rFont val="Calibri Light"/>
        <family val="2"/>
      </rPr>
      <t>V1</t>
    </r>
  </si>
  <si>
    <t>Vicerrectoría Administrativa y Financiera/Bienestar Institucional</t>
  </si>
  <si>
    <r>
      <t xml:space="preserve">V1. Sistema de Éxito Estudiantil diseñado y adoptado
</t>
    </r>
    <r>
      <rPr>
        <b/>
        <sz val="11"/>
        <color theme="1"/>
        <rFont val="Calibri Light"/>
        <family val="2"/>
      </rPr>
      <t>V1</t>
    </r>
  </si>
  <si>
    <t>Diseñar estrategias de acompañamiento y atención para egresados en la regiones.</t>
  </si>
  <si>
    <t>Consolidar el bienestar laboral a través de la implementación de estrategias acordes con la naturaleza de la Iu Digital.</t>
  </si>
  <si>
    <t>V1. Lineamiento de egresados diseñados.
V2. Implantación anual del política de egresados
V1+V2</t>
  </si>
  <si>
    <t>% de Cumplimento</t>
  </si>
  <si>
    <t>Proyecto de Inversión -POAI</t>
  </si>
  <si>
    <t>% de cumplimiento del Plan de Seguridad y Privacidad de la Información aprobado</t>
  </si>
  <si>
    <r>
      <t xml:space="preserve">V1. Número de actividades del Plan de Seguridad y Privacidad de la Información ejecutadas.
V2. Número de actividades del Plan de Seguridad y Privacidad de la Información programadas.
</t>
    </r>
    <r>
      <rPr>
        <b/>
        <sz val="11"/>
        <rFont val="Calibri Light"/>
        <family val="2"/>
      </rPr>
      <t xml:space="preserve">V1/V2*100 </t>
    </r>
  </si>
  <si>
    <t>Proyecto: Aseguramiento de la infraestructura física y tecnológica (SmartIU)</t>
  </si>
  <si>
    <t>% de cumplimiento del Plan de Mantenimiento de Servicios Tecnológicos aprobado</t>
  </si>
  <si>
    <r>
      <t xml:space="preserve">V1. Número de actividades del Plan de Mantenimiento de Servicios Tecnológicos ejecutadas.
V2. Número de actividades del Plan de Mantenimiento de Servicios Tecnológicos programadas.
</t>
    </r>
    <r>
      <rPr>
        <b/>
        <sz val="11"/>
        <rFont val="Calibri Light"/>
        <family val="2"/>
      </rPr>
      <t xml:space="preserve">V1/V2*100 </t>
    </r>
  </si>
  <si>
    <t>Proyecto: Consolidación del Sistema de Gestión del Talento Humano (##TalentoIUDigital)</t>
  </si>
  <si>
    <t>% de cumplimiento del Plan Estratégico de Talento Humano aprobado</t>
  </si>
  <si>
    <r>
      <t xml:space="preserve">V1. Número de actividades del Plan Estratégico de Talento Humano ejecutadas.
V2. Número de actividades del Plan Estratégico de Talento Humano programadas.
</t>
    </r>
    <r>
      <rPr>
        <b/>
        <sz val="11"/>
        <rFont val="Calibri Light"/>
        <family val="2"/>
      </rPr>
      <t xml:space="preserve">V1/V2*100 </t>
    </r>
  </si>
  <si>
    <t>% de cumplimiento del Plan Institucional de Capacitación aprobado</t>
  </si>
  <si>
    <r>
      <t xml:space="preserve">V1. Número de actividades del Plan Institucional de Capacitación ejecutadas.
V2. Número de actividades del Plan Institucional de Capacitación programadas.
</t>
    </r>
    <r>
      <rPr>
        <b/>
        <sz val="11"/>
        <rFont val="Calibri Light"/>
        <family val="2"/>
      </rPr>
      <t xml:space="preserve">V1/V2*100 </t>
    </r>
  </si>
  <si>
    <t>% de cumplimiento del Plan de Trabajo Anual en Seguridad y Salud en el Trabajo aprobado</t>
  </si>
  <si>
    <r>
      <t xml:space="preserve">V1. Número de actividades del Plan de Trabajo Anual en Seguridad y Salud en el Trabajo ejecutadas.
V2. Número de actividades del plan de Trabajo Anual en Seguridad y Salud en el Trabajo programadas.
</t>
    </r>
    <r>
      <rPr>
        <b/>
        <sz val="11"/>
        <rFont val="Calibri Light"/>
        <family val="2"/>
      </rPr>
      <t xml:space="preserve">V1/V2*100 </t>
    </r>
  </si>
  <si>
    <t>% de cumplimiento del Plan Anticorrupción y de Atención al Ciudadano aprobado</t>
  </si>
  <si>
    <r>
      <t xml:space="preserve">V1. Número de actividades del Plan Anticorrupción  de Atención al Ciudadano ejecutadas.
V2. Número de actividades del Plan Anticorrupción  de Atención al Ciudadano programadas.
</t>
    </r>
    <r>
      <rPr>
        <b/>
        <sz val="11"/>
        <rFont val="Calibri Light"/>
        <family val="2"/>
      </rPr>
      <t xml:space="preserve">V1/V2*100 </t>
    </r>
  </si>
  <si>
    <t>% de cumplimiento del Plan de Participación Ciudadana y Rendición de Cuentas aprobado</t>
  </si>
  <si>
    <r>
      <t xml:space="preserve">V1. Número de actividades del Plan de Participación Ciudadana y Rendición de Cuentas ejecutadas.
V2. Número de actividades del Plan de Participación Ciudadana y Rendición de Cuentas programadas.
</t>
    </r>
    <r>
      <rPr>
        <b/>
        <sz val="11"/>
        <rFont val="Calibri Light"/>
        <family val="2"/>
      </rPr>
      <t xml:space="preserve">V1/V2*100 </t>
    </r>
  </si>
  <si>
    <t>% de cumplimiento del Plan Institucional de Archivos de la Entidad –PINAR aprobado</t>
  </si>
  <si>
    <r>
      <t xml:space="preserve">V1. Número de actividades del Plan Institucional de Archivos de la Entidad –PINAR ejecutadas.
V2. Número de actividades del Plan Institucional de Archivos de la Entidad –PINAR programadas.
</t>
    </r>
    <r>
      <rPr>
        <b/>
        <sz val="11"/>
        <rFont val="Calibri Light"/>
        <family val="2"/>
      </rPr>
      <t xml:space="preserve">V1/V2*100 </t>
    </r>
  </si>
  <si>
    <t>Eficiencia en cumplimiento del Plan de Inversión y Gasto Público</t>
  </si>
  <si>
    <r>
      <t xml:space="preserve">V1. Total de recursos ($) ejecutados/anual
V2. Total de recursos ($) asignados/anual
</t>
    </r>
    <r>
      <rPr>
        <b/>
        <sz val="11"/>
        <rFont val="Calibri Light"/>
        <family val="2"/>
      </rPr>
      <t xml:space="preserve">V1/V2*100 </t>
    </r>
  </si>
  <si>
    <t>Eficiencia en cumplimiento del Plan Anual de Adquisiciones</t>
  </si>
  <si>
    <t>Eficiencia en cumplimiento del Plan Anualizado de Caja aprobado</t>
  </si>
  <si>
    <t>% de cumplimiento del Plan de Austeridad aprobado</t>
  </si>
  <si>
    <r>
      <t xml:space="preserve">V1. Número de actividades del Plan de Austeridad  ejecutadas.
V2. Número de actividades del Plan de Austeridad  programadas.
</t>
    </r>
    <r>
      <rPr>
        <b/>
        <sz val="11"/>
        <rFont val="Calibri Light"/>
        <family val="2"/>
      </rPr>
      <t xml:space="preserve">V1/V2*100 </t>
    </r>
  </si>
  <si>
    <t>% de Cumplimiento</t>
  </si>
  <si>
    <t>% de cumplimiento del Plan de Gestión del conocimiento y la innovación Pública aprobado</t>
  </si>
  <si>
    <r>
      <t xml:space="preserve">V1. Número de actividades del Plan de Gestión del conocimiento y la innovación Pública ejecutadas.
V2. Número de actividades del Plan de Gestión del conocimiento y la innovación Pública programadas.
</t>
    </r>
    <r>
      <rPr>
        <b/>
        <sz val="11"/>
        <rFont val="Calibri Light"/>
        <family val="2"/>
      </rPr>
      <t xml:space="preserve">V1/V2*100 </t>
    </r>
  </si>
  <si>
    <t>% de cumplimiento del Plan Estratégico de Tecnologías de la Información y las Comunicaciones PETI Y de Transformación Digital aprobado</t>
  </si>
  <si>
    <r>
      <t xml:space="preserve">V1. Número de actividades del PETI y de Transformación Digital ejecutadas.
V2. Número de actividades del PETI y de Transformación Digital programadas.
</t>
    </r>
    <r>
      <rPr>
        <b/>
        <sz val="11"/>
        <rFont val="Calibri Light"/>
        <family val="2"/>
      </rPr>
      <t xml:space="preserve">V1/V2*100 </t>
    </r>
  </si>
  <si>
    <t>% de cumplimiento del Plan de Tratamiento de Riesgos de Seguridad y Privacidad de la Información aprobado</t>
  </si>
  <si>
    <r>
      <t xml:space="preserve">V1. Número de actividades del Plan de Tratamiento de Riesgos de Seguridad y Privacidad de la Información ejecutadas.
V2. Número de actividades del Plan de Tratamiento de Riesgos de Seguridad y Privacidad de la Información programadas.
</t>
    </r>
    <r>
      <rPr>
        <b/>
        <sz val="11"/>
        <rFont val="Calibri Light"/>
        <family val="2"/>
      </rPr>
      <t xml:space="preserve">V1/V2*100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</si>
</sst>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
    <numFmt numFmtId="165" formatCode="0.0%"/>
  </numFmts>
  <fonts count="22" x14ac:knownFonts="1">
    <font>
      <sz val="11"/>
      <color theme="1"/>
      <name val="Arial"/>
    </font>
    <font>
      <sz val="11"/>
      <color theme="1"/>
      <name val="Calibri"/>
      <family val="2"/>
      <scheme val="minor"/>
    </font>
    <font>
      <sz val="11"/>
      <color theme="1"/>
      <name val="Calibri"/>
      <family val="2"/>
      <scheme val="minor"/>
    </font>
    <font>
      <b/>
      <sz val="20"/>
      <color theme="1"/>
      <name val="Calibri Light"/>
      <family val="2"/>
    </font>
    <font>
      <sz val="11"/>
      <name val="Calibri Light"/>
      <family val="2"/>
    </font>
    <font>
      <b/>
      <sz val="11"/>
      <color theme="1"/>
      <name val="Calibri Light"/>
      <family val="2"/>
    </font>
    <font>
      <sz val="11"/>
      <color theme="1"/>
      <name val="Calibri Light"/>
      <family val="2"/>
    </font>
    <font>
      <b/>
      <sz val="10"/>
      <color theme="0"/>
      <name val="Calibri Light"/>
      <family val="2"/>
    </font>
    <font>
      <b/>
      <sz val="11"/>
      <color theme="0"/>
      <name val="Calibri Light"/>
      <family val="2"/>
    </font>
    <font>
      <sz val="11"/>
      <color rgb="FFFF0000"/>
      <name val="Calibri Light"/>
      <family val="2"/>
    </font>
    <font>
      <b/>
      <sz val="14"/>
      <color theme="0"/>
      <name val="Arial"/>
      <family val="2"/>
    </font>
    <font>
      <sz val="11"/>
      <name val="Arial"/>
      <family val="2"/>
    </font>
    <font>
      <b/>
      <sz val="11"/>
      <name val="Calibri Light"/>
      <family val="2"/>
    </font>
    <font>
      <sz val="10"/>
      <color theme="1"/>
      <name val="Segoe UI"/>
      <family val="2"/>
    </font>
    <font>
      <b/>
      <sz val="12"/>
      <color theme="0"/>
      <name val="Segoe UI"/>
      <family val="2"/>
    </font>
    <font>
      <sz val="11"/>
      <name val="Segoe UI"/>
      <family val="2"/>
    </font>
    <font>
      <sz val="12"/>
      <name val="Segoe UI"/>
      <family val="2"/>
    </font>
    <font>
      <sz val="11"/>
      <color theme="1"/>
      <name val="Segoe UI"/>
      <family val="2"/>
    </font>
    <font>
      <b/>
      <sz val="11"/>
      <name val="Segoe UI"/>
      <family val="2"/>
    </font>
    <font>
      <b/>
      <sz val="11"/>
      <color theme="1"/>
      <name val="Segoe UI"/>
      <family val="2"/>
    </font>
    <font>
      <sz val="12"/>
      <color theme="1"/>
      <name val="Segoe UI"/>
      <family val="2"/>
    </font>
    <font>
      <sz val="14"/>
      <name val="Segoe UI"/>
      <family val="2"/>
    </font>
  </fonts>
  <fills count="16">
    <fill>
      <patternFill patternType="none"/>
    </fill>
    <fill>
      <patternFill patternType="gray125"/>
    </fill>
    <fill>
      <patternFill patternType="solid">
        <fgColor theme="0"/>
        <bgColor indexed="64"/>
      </patternFill>
    </fill>
    <fill>
      <patternFill patternType="solid">
        <fgColor rgb="FF548135"/>
        <bgColor rgb="FF548135"/>
      </patternFill>
    </fill>
    <fill>
      <patternFill patternType="solid">
        <fgColor rgb="FFFF0000"/>
        <bgColor rgb="FFFF0000"/>
      </patternFill>
    </fill>
    <fill>
      <patternFill patternType="solid">
        <fgColor rgb="FF002060"/>
        <bgColor rgb="FF002060"/>
      </patternFill>
    </fill>
    <fill>
      <patternFill patternType="solid">
        <fgColor rgb="FFD8D8D8"/>
        <bgColor rgb="FFD8D8D8"/>
      </patternFill>
    </fill>
    <fill>
      <patternFill patternType="solid">
        <fgColor theme="0"/>
        <bgColor theme="0"/>
      </patternFill>
    </fill>
    <fill>
      <patternFill patternType="solid">
        <fgColor rgb="FFFFE598"/>
        <bgColor rgb="FFFFE598"/>
      </patternFill>
    </fill>
    <fill>
      <patternFill patternType="solid">
        <fgColor rgb="FFBFBFBF"/>
        <bgColor rgb="FFBFBFBF"/>
      </patternFill>
    </fill>
    <fill>
      <patternFill patternType="solid">
        <fgColor theme="0"/>
        <bgColor rgb="FFD8D8D8"/>
      </patternFill>
    </fill>
    <fill>
      <patternFill patternType="solid">
        <fgColor rgb="FF00B050"/>
        <bgColor rgb="FF00B050"/>
      </patternFill>
    </fill>
    <fill>
      <patternFill patternType="solid">
        <fgColor rgb="FFFFFF00"/>
        <bgColor rgb="FFFFFF00"/>
      </patternFill>
    </fill>
    <fill>
      <patternFill patternType="solid">
        <fgColor theme="0" tint="-0.14999847407452621"/>
        <bgColor rgb="FFD8D8D8"/>
      </patternFill>
    </fill>
    <fill>
      <patternFill patternType="solid">
        <fgColor theme="0" tint="-0.14999847407452621"/>
        <bgColor indexed="64"/>
      </patternFill>
    </fill>
    <fill>
      <patternFill patternType="solid">
        <fgColor rgb="FFFF0000"/>
        <bgColor indexed="64"/>
      </patternFill>
    </fill>
  </fills>
  <borders count="44">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thin">
        <color rgb="FF000000"/>
      </top>
      <bottom/>
      <diagonal/>
    </border>
    <border>
      <left style="thin">
        <color indexed="64"/>
      </left>
      <right/>
      <top/>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rgb="FF000000"/>
      </left>
      <right style="thin">
        <color indexed="64"/>
      </right>
      <top/>
      <bottom/>
      <diagonal/>
    </border>
    <border>
      <left style="thin">
        <color indexed="64"/>
      </left>
      <right style="thin">
        <color indexed="64"/>
      </right>
      <top style="thin">
        <color rgb="FF000000"/>
      </top>
      <bottom style="thin">
        <color rgb="FF000000"/>
      </bottom>
      <diagonal/>
    </border>
    <border>
      <left/>
      <right/>
      <top style="thin">
        <color indexed="64"/>
      </top>
      <bottom style="thin">
        <color indexed="64"/>
      </bottom>
      <diagonal/>
    </border>
  </borders>
  <cellStyleXfs count="3">
    <xf numFmtId="0" fontId="0" fillId="0" borderId="0"/>
    <xf numFmtId="0" fontId="2" fillId="0" borderId="0"/>
    <xf numFmtId="0" fontId="1" fillId="0" borderId="0"/>
  </cellStyleXfs>
  <cellXfs count="291">
    <xf numFmtId="0" fontId="0" fillId="0" borderId="0" xfId="0"/>
    <xf numFmtId="0" fontId="5" fillId="0" borderId="4" xfId="0" applyFont="1" applyBorder="1" applyAlignment="1">
      <alignment vertical="center" wrapText="1"/>
    </xf>
    <xf numFmtId="0" fontId="6" fillId="0" borderId="0" xfId="0" applyFont="1" applyAlignment="1">
      <alignment vertical="center"/>
    </xf>
    <xf numFmtId="0" fontId="6" fillId="0" borderId="0" xfId="0" applyFont="1" applyAlignment="1">
      <alignment horizontal="center" vertical="center" wrapText="1"/>
    </xf>
    <xf numFmtId="0" fontId="6" fillId="2" borderId="0" xfId="0" applyFont="1" applyFill="1" applyAlignment="1">
      <alignment horizontal="center" vertical="center" wrapText="1"/>
    </xf>
    <xf numFmtId="0" fontId="6" fillId="0" borderId="0" xfId="0" applyFont="1" applyAlignment="1">
      <alignment vertical="center" wrapText="1"/>
    </xf>
    <xf numFmtId="0" fontId="6" fillId="2" borderId="0" xfId="0" applyFont="1" applyFill="1" applyAlignment="1">
      <alignment vertical="center" wrapText="1"/>
    </xf>
    <xf numFmtId="164" fontId="6" fillId="0" borderId="0" xfId="0" applyNumberFormat="1" applyFont="1" applyAlignment="1">
      <alignment vertical="center" wrapText="1"/>
    </xf>
    <xf numFmtId="0" fontId="6" fillId="0" borderId="8" xfId="0" applyFont="1" applyBorder="1" applyAlignment="1">
      <alignment vertical="center" wrapText="1"/>
    </xf>
    <xf numFmtId="0" fontId="7" fillId="5" borderId="12" xfId="0" applyFont="1" applyFill="1" applyBorder="1" applyAlignment="1">
      <alignment horizontal="center" vertical="center" wrapText="1"/>
    </xf>
    <xf numFmtId="164" fontId="7" fillId="4" borderId="13" xfId="0" applyNumberFormat="1" applyFont="1" applyFill="1" applyBorder="1" applyAlignment="1">
      <alignment horizontal="center" vertical="center" wrapText="1"/>
    </xf>
    <xf numFmtId="14" fontId="7" fillId="4" borderId="13" xfId="0" applyNumberFormat="1" applyFont="1" applyFill="1" applyBorder="1" applyAlignment="1">
      <alignment horizontal="center" vertical="center" wrapText="1"/>
    </xf>
    <xf numFmtId="0" fontId="6" fillId="7" borderId="4" xfId="0" applyFont="1" applyFill="1" applyBorder="1" applyAlignment="1">
      <alignment horizontal="center" vertical="center" wrapText="1"/>
    </xf>
    <xf numFmtId="9" fontId="6" fillId="6" borderId="4" xfId="0" applyNumberFormat="1" applyFont="1" applyFill="1" applyBorder="1" applyAlignment="1">
      <alignment horizontal="center" vertical="center" wrapText="1"/>
    </xf>
    <xf numFmtId="9" fontId="6" fillId="8" borderId="4" xfId="0" applyNumberFormat="1" applyFont="1" applyFill="1" applyBorder="1" applyAlignment="1">
      <alignment horizontal="center" vertical="center" wrapText="1"/>
    </xf>
    <xf numFmtId="0" fontId="6" fillId="8" borderId="9" xfId="0" applyFont="1" applyFill="1" applyBorder="1" applyAlignment="1">
      <alignment horizontal="center" vertical="center" wrapText="1"/>
    </xf>
    <xf numFmtId="164" fontId="6" fillId="8" borderId="13" xfId="0" applyNumberFormat="1" applyFont="1" applyFill="1" applyBorder="1" applyAlignment="1">
      <alignment horizontal="right" vertical="center" wrapText="1"/>
    </xf>
    <xf numFmtId="9" fontId="6" fillId="8" borderId="13" xfId="0" applyNumberFormat="1" applyFont="1" applyFill="1" applyBorder="1" applyAlignment="1">
      <alignment horizontal="right" vertical="center" wrapText="1"/>
    </xf>
    <xf numFmtId="0" fontId="6" fillId="8" borderId="9" xfId="0" applyFont="1" applyFill="1" applyBorder="1" applyAlignment="1">
      <alignment vertical="center" wrapText="1"/>
    </xf>
    <xf numFmtId="9" fontId="6" fillId="8" borderId="13" xfId="0" applyNumberFormat="1" applyFont="1" applyFill="1" applyBorder="1" applyAlignment="1">
      <alignment horizontal="center" vertical="center" wrapText="1"/>
    </xf>
    <xf numFmtId="164" fontId="6" fillId="8" borderId="13" xfId="0" applyNumberFormat="1" applyFont="1" applyFill="1" applyBorder="1" applyAlignment="1">
      <alignment vertical="center" wrapText="1"/>
    </xf>
    <xf numFmtId="9" fontId="6" fillId="8" borderId="13" xfId="0" applyNumberFormat="1" applyFont="1" applyFill="1" applyBorder="1" applyAlignment="1">
      <alignment vertical="center" wrapText="1"/>
    </xf>
    <xf numFmtId="164" fontId="6" fillId="0" borderId="13" xfId="0" applyNumberFormat="1" applyFont="1" applyBorder="1" applyAlignment="1">
      <alignment horizontal="right" vertical="center" wrapText="1"/>
    </xf>
    <xf numFmtId="164" fontId="5" fillId="0" borderId="14" xfId="0" applyNumberFormat="1" applyFont="1" applyBorder="1" applyAlignment="1">
      <alignment horizontal="right" vertical="center" wrapText="1"/>
    </xf>
    <xf numFmtId="164" fontId="6" fillId="0" borderId="0" xfId="0" applyNumberFormat="1" applyFont="1" applyAlignment="1">
      <alignment horizontal="center" vertical="center" wrapText="1"/>
    </xf>
    <xf numFmtId="0" fontId="6" fillId="2" borderId="0" xfId="0" applyFont="1" applyFill="1" applyAlignment="1">
      <alignment vertical="center"/>
    </xf>
    <xf numFmtId="0" fontId="5" fillId="0" borderId="0" xfId="0" applyFont="1" applyAlignment="1">
      <alignment horizontal="center" vertical="center" wrapText="1"/>
    </xf>
    <xf numFmtId="9" fontId="9" fillId="0" borderId="0" xfId="0" applyNumberFormat="1" applyFont="1" applyAlignment="1">
      <alignment horizontal="center" vertical="center" wrapText="1"/>
    </xf>
    <xf numFmtId="9" fontId="6" fillId="0" borderId="0" xfId="0" applyNumberFormat="1" applyFont="1" applyAlignment="1">
      <alignment horizontal="center" vertical="center" wrapText="1"/>
    </xf>
    <xf numFmtId="9" fontId="5" fillId="0" borderId="0" xfId="0" applyNumberFormat="1" applyFont="1" applyAlignment="1">
      <alignment horizontal="center" vertical="center" wrapText="1"/>
    </xf>
    <xf numFmtId="10" fontId="6" fillId="0" borderId="0" xfId="0" applyNumberFormat="1" applyFont="1" applyAlignment="1">
      <alignment horizontal="center" vertical="center" wrapText="1"/>
    </xf>
    <xf numFmtId="0" fontId="4" fillId="0" borderId="0" xfId="0" applyFont="1" applyAlignment="1">
      <alignment vertical="center"/>
    </xf>
    <xf numFmtId="164" fontId="6" fillId="0" borderId="0" xfId="0" applyNumberFormat="1" applyFont="1" applyAlignment="1">
      <alignment vertical="center"/>
    </xf>
    <xf numFmtId="164" fontId="6" fillId="0" borderId="13" xfId="0" applyNumberFormat="1" applyFont="1" applyBorder="1" applyAlignment="1">
      <alignment horizontal="right" vertical="center" wrapText="1"/>
    </xf>
    <xf numFmtId="9" fontId="6" fillId="6" borderId="3" xfId="0" applyNumberFormat="1" applyFont="1" applyFill="1" applyBorder="1" applyAlignment="1">
      <alignment horizontal="center" vertical="center" wrapText="1"/>
    </xf>
    <xf numFmtId="9" fontId="6" fillId="6" borderId="13" xfId="0" applyNumberFormat="1" applyFont="1" applyFill="1" applyBorder="1" applyAlignment="1">
      <alignment horizontal="center" vertical="center" wrapText="1"/>
    </xf>
    <xf numFmtId="0" fontId="6" fillId="13" borderId="4" xfId="0" applyFont="1" applyFill="1" applyBorder="1" applyAlignment="1">
      <alignment horizontal="center" vertical="center" wrapText="1"/>
    </xf>
    <xf numFmtId="0" fontId="6" fillId="13" borderId="9" xfId="0" applyFont="1" applyFill="1" applyBorder="1" applyAlignment="1">
      <alignment horizontal="center" vertical="center" wrapText="1"/>
    </xf>
    <xf numFmtId="0" fontId="6" fillId="13" borderId="5" xfId="0" applyFont="1" applyFill="1" applyBorder="1" applyAlignment="1">
      <alignment horizontal="center" vertical="center" wrapText="1"/>
    </xf>
    <xf numFmtId="49" fontId="6" fillId="14" borderId="1" xfId="0" applyNumberFormat="1" applyFont="1" applyFill="1" applyBorder="1" applyAlignment="1">
      <alignment horizontal="center" vertical="center" wrapText="1"/>
    </xf>
    <xf numFmtId="0" fontId="6" fillId="14" borderId="9" xfId="0" applyFont="1" applyFill="1" applyBorder="1" applyAlignment="1">
      <alignment horizontal="center" vertical="center" wrapText="1"/>
    </xf>
    <xf numFmtId="49" fontId="6" fillId="13" borderId="1" xfId="0" applyNumberFormat="1" applyFont="1" applyFill="1" applyBorder="1" applyAlignment="1">
      <alignment horizontal="center" vertical="center" wrapText="1"/>
    </xf>
    <xf numFmtId="0" fontId="6" fillId="13" borderId="1" xfId="0" applyFont="1" applyFill="1" applyBorder="1" applyAlignment="1">
      <alignment horizontal="center" vertical="center" wrapText="1"/>
    </xf>
    <xf numFmtId="0" fontId="6" fillId="13" borderId="15" xfId="0" applyFont="1" applyFill="1" applyBorder="1" applyAlignment="1">
      <alignment horizontal="center" vertical="center" wrapText="1"/>
    </xf>
    <xf numFmtId="9" fontId="6" fillId="6" borderId="13" xfId="0" applyNumberFormat="1" applyFont="1" applyFill="1" applyBorder="1" applyAlignment="1">
      <alignment horizontal="center" vertical="center"/>
    </xf>
    <xf numFmtId="164" fontId="6" fillId="10" borderId="13" xfId="0" applyNumberFormat="1" applyFont="1" applyFill="1" applyBorder="1" applyAlignment="1">
      <alignment vertical="center"/>
    </xf>
    <xf numFmtId="164" fontId="4" fillId="6" borderId="13" xfId="0" applyNumberFormat="1" applyFont="1" applyFill="1" applyBorder="1" applyAlignment="1">
      <alignment horizontal="right" vertical="center" wrapText="1"/>
    </xf>
    <xf numFmtId="164" fontId="4" fillId="6" borderId="13" xfId="0" applyNumberFormat="1" applyFont="1" applyFill="1" applyBorder="1" applyAlignment="1">
      <alignment horizontal="right" vertical="center"/>
    </xf>
    <xf numFmtId="0" fontId="2" fillId="2" borderId="0" xfId="1" applyFill="1"/>
    <xf numFmtId="0" fontId="2" fillId="2" borderId="25" xfId="1" applyFill="1" applyBorder="1"/>
    <xf numFmtId="0" fontId="2" fillId="2" borderId="26" xfId="1" applyFill="1" applyBorder="1"/>
    <xf numFmtId="0" fontId="2" fillId="2" borderId="27" xfId="1" applyFill="1" applyBorder="1"/>
    <xf numFmtId="0" fontId="2" fillId="2" borderId="28" xfId="1" applyFill="1" applyBorder="1"/>
    <xf numFmtId="0" fontId="2" fillId="2" borderId="29" xfId="1" applyFill="1" applyBorder="1"/>
    <xf numFmtId="0" fontId="2" fillId="2" borderId="30" xfId="1" applyFill="1" applyBorder="1"/>
    <xf numFmtId="0" fontId="2" fillId="2" borderId="31" xfId="1" applyFill="1" applyBorder="1"/>
    <xf numFmtId="0" fontId="2" fillId="2" borderId="32" xfId="1" applyFill="1" applyBorder="1"/>
    <xf numFmtId="0" fontId="2" fillId="0" borderId="0" xfId="1"/>
    <xf numFmtId="0" fontId="10" fillId="2" borderId="0" xfId="1" applyFont="1" applyFill="1" applyAlignment="1">
      <alignment horizontal="center" vertical="center"/>
    </xf>
    <xf numFmtId="0" fontId="2" fillId="2" borderId="0" xfId="1" applyFill="1" applyAlignment="1">
      <alignment vertical="center" wrapText="1"/>
    </xf>
    <xf numFmtId="9" fontId="5" fillId="0" borderId="14" xfId="0" applyNumberFormat="1" applyFont="1" applyFill="1" applyBorder="1" applyAlignment="1">
      <alignment horizontal="center" vertical="center" wrapText="1"/>
    </xf>
    <xf numFmtId="0" fontId="13" fillId="0" borderId="0" xfId="2" applyFont="1"/>
    <xf numFmtId="0" fontId="13" fillId="0" borderId="0" xfId="2" applyFont="1" applyAlignment="1">
      <alignment vertical="center"/>
    </xf>
    <xf numFmtId="0" fontId="13" fillId="0" borderId="0" xfId="2" applyFont="1" applyAlignment="1">
      <alignment wrapText="1"/>
    </xf>
    <xf numFmtId="0" fontId="7" fillId="3" borderId="4" xfId="0"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wrapText="1"/>
    </xf>
    <xf numFmtId="0" fontId="6" fillId="13" borderId="12" xfId="0" applyFont="1" applyFill="1" applyBorder="1" applyAlignment="1" applyProtection="1">
      <alignment horizontal="center" vertical="center" wrapText="1"/>
    </xf>
    <xf numFmtId="0" fontId="6" fillId="13" borderId="4" xfId="0" applyFont="1" applyFill="1" applyBorder="1" applyAlignment="1" applyProtection="1">
      <alignment horizontal="center" vertical="center" wrapText="1"/>
    </xf>
    <xf numFmtId="0" fontId="6" fillId="13" borderId="16" xfId="0" applyFont="1" applyFill="1" applyBorder="1" applyAlignment="1" applyProtection="1">
      <alignment horizontal="center" vertical="center" wrapText="1"/>
    </xf>
    <xf numFmtId="0" fontId="6" fillId="13" borderId="11" xfId="0" applyFont="1" applyFill="1" applyBorder="1" applyAlignment="1" applyProtection="1">
      <alignment horizontal="center" vertical="center" wrapText="1"/>
    </xf>
    <xf numFmtId="0" fontId="6" fillId="6" borderId="16" xfId="0" applyFont="1" applyFill="1" applyBorder="1" applyAlignment="1" applyProtection="1">
      <alignment horizontal="center" vertical="center" wrapText="1"/>
    </xf>
    <xf numFmtId="0" fontId="6" fillId="6" borderId="14" xfId="0" applyFont="1" applyFill="1" applyBorder="1" applyAlignment="1" applyProtection="1">
      <alignment horizontal="center" vertical="center" wrapText="1"/>
    </xf>
    <xf numFmtId="0" fontId="6" fillId="6" borderId="12" xfId="0" applyFont="1" applyFill="1" applyBorder="1" applyAlignment="1" applyProtection="1">
      <alignment horizontal="center" vertical="center" wrapText="1"/>
    </xf>
    <xf numFmtId="0" fontId="6" fillId="6" borderId="16" xfId="0" applyFont="1" applyFill="1" applyBorder="1" applyAlignment="1" applyProtection="1">
      <alignment horizontal="center" vertical="center"/>
    </xf>
    <xf numFmtId="0" fontId="6" fillId="13" borderId="14" xfId="0" applyFont="1" applyFill="1" applyBorder="1" applyAlignment="1" applyProtection="1">
      <alignment horizontal="center" vertical="center" wrapText="1"/>
    </xf>
    <xf numFmtId="0" fontId="6" fillId="13" borderId="9" xfId="0" applyFont="1" applyFill="1" applyBorder="1" applyAlignment="1" applyProtection="1">
      <alignment horizontal="center" vertical="center" wrapText="1"/>
    </xf>
    <xf numFmtId="0" fontId="6" fillId="13" borderId="13" xfId="0" applyFont="1" applyFill="1" applyBorder="1" applyAlignment="1" applyProtection="1">
      <alignment horizontal="center" vertical="center" wrapText="1"/>
    </xf>
    <xf numFmtId="0" fontId="6" fillId="13" borderId="4" xfId="0" applyFont="1" applyFill="1" applyBorder="1" applyAlignment="1" applyProtection="1">
      <alignment horizontal="center" vertical="center"/>
    </xf>
    <xf numFmtId="0" fontId="6" fillId="6" borderId="14" xfId="0" applyFont="1" applyFill="1" applyBorder="1" applyAlignment="1" applyProtection="1">
      <alignment horizontal="center" vertical="center"/>
    </xf>
    <xf numFmtId="0" fontId="6" fillId="13" borderId="1" xfId="0" applyFont="1" applyFill="1" applyBorder="1" applyAlignment="1" applyProtection="1">
      <alignment horizontal="center" vertical="center" wrapText="1"/>
    </xf>
    <xf numFmtId="0" fontId="6" fillId="13" borderId="19" xfId="0" applyFont="1" applyFill="1" applyBorder="1" applyAlignment="1" applyProtection="1">
      <alignment horizontal="center" vertical="center" wrapText="1"/>
    </xf>
    <xf numFmtId="0" fontId="6" fillId="13" borderId="5" xfId="0" applyFont="1" applyFill="1" applyBorder="1" applyAlignment="1" applyProtection="1">
      <alignment horizontal="center" vertical="center" wrapText="1"/>
    </xf>
    <xf numFmtId="0" fontId="6" fillId="13" borderId="21" xfId="0" applyFont="1" applyFill="1" applyBorder="1" applyAlignment="1" applyProtection="1">
      <alignment horizontal="center" vertical="center" wrapText="1"/>
    </xf>
    <xf numFmtId="0" fontId="6" fillId="13" borderId="4" xfId="0" applyFont="1" applyFill="1" applyBorder="1" applyAlignment="1" applyProtection="1">
      <alignment vertical="center"/>
    </xf>
    <xf numFmtId="0" fontId="6" fillId="6" borderId="4" xfId="0" applyFont="1" applyFill="1" applyBorder="1" applyAlignment="1" applyProtection="1">
      <alignment horizontal="center" vertical="center" wrapText="1"/>
    </xf>
    <xf numFmtId="0" fontId="6" fillId="0" borderId="0" xfId="0" applyFont="1" applyAlignment="1" applyProtection="1">
      <alignment horizontal="center" vertical="center" wrapText="1"/>
    </xf>
    <xf numFmtId="0" fontId="6" fillId="2" borderId="0" xfId="0" applyFont="1" applyFill="1" applyAlignment="1" applyProtection="1">
      <alignment horizontal="center" vertical="center" wrapText="1"/>
    </xf>
    <xf numFmtId="0" fontId="6" fillId="0" borderId="0" xfId="0" applyFont="1" applyAlignment="1" applyProtection="1">
      <alignment vertical="center"/>
    </xf>
    <xf numFmtId="0" fontId="5" fillId="0" borderId="0" xfId="0" applyFont="1" applyAlignment="1" applyProtection="1">
      <alignment horizontal="center" vertical="center"/>
    </xf>
    <xf numFmtId="164" fontId="6" fillId="0" borderId="0" xfId="0" applyNumberFormat="1" applyFont="1" applyAlignment="1" applyProtection="1">
      <alignment horizontal="center" vertical="center" wrapText="1"/>
    </xf>
    <xf numFmtId="164" fontId="6" fillId="2" borderId="0" xfId="0" applyNumberFormat="1" applyFont="1" applyFill="1" applyAlignment="1" applyProtection="1">
      <alignment horizontal="center" vertical="center" wrapText="1"/>
    </xf>
    <xf numFmtId="0" fontId="5" fillId="0" borderId="6" xfId="0" applyFont="1" applyBorder="1" applyAlignment="1" applyProtection="1">
      <alignment horizontal="center" vertical="center"/>
    </xf>
    <xf numFmtId="0" fontId="5" fillId="9" borderId="4" xfId="0" applyFont="1" applyFill="1" applyBorder="1" applyAlignment="1" applyProtection="1">
      <alignment horizontal="center" vertical="center" wrapText="1"/>
    </xf>
    <xf numFmtId="0" fontId="6" fillId="2" borderId="0" xfId="0" applyFont="1" applyFill="1" applyAlignment="1" applyProtection="1">
      <alignment vertical="center"/>
    </xf>
    <xf numFmtId="0" fontId="6" fillId="10" borderId="4" xfId="0" applyFont="1" applyFill="1" applyBorder="1" applyAlignment="1" applyProtection="1">
      <alignment horizontal="center" vertical="center" wrapText="1"/>
    </xf>
    <xf numFmtId="9" fontId="6" fillId="0" borderId="4" xfId="0" applyNumberFormat="1" applyFont="1" applyBorder="1" applyAlignment="1" applyProtection="1">
      <alignment horizontal="center" vertical="center" wrapText="1"/>
    </xf>
    <xf numFmtId="165" fontId="6" fillId="0" borderId="4" xfId="0" applyNumberFormat="1" applyFont="1" applyBorder="1" applyAlignment="1" applyProtection="1">
      <alignment horizontal="center" vertical="center" wrapText="1"/>
    </xf>
    <xf numFmtId="9" fontId="6" fillId="6" borderId="4" xfId="0" applyNumberFormat="1" applyFont="1" applyFill="1" applyBorder="1" applyAlignment="1" applyProtection="1">
      <alignment horizontal="center" vertical="center" wrapText="1"/>
    </xf>
    <xf numFmtId="10" fontId="6" fillId="0" borderId="4" xfId="0" applyNumberFormat="1" applyFont="1" applyBorder="1" applyAlignment="1" applyProtection="1">
      <alignment horizontal="center" vertical="center" wrapText="1"/>
    </xf>
    <xf numFmtId="0" fontId="6" fillId="10" borderId="12" xfId="0" applyFont="1" applyFill="1" applyBorder="1" applyAlignment="1" applyProtection="1">
      <alignment horizontal="center" vertical="center" wrapText="1"/>
    </xf>
    <xf numFmtId="10" fontId="6" fillId="0" borderId="12" xfId="0" applyNumberFormat="1"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165" fontId="5" fillId="0" borderId="4" xfId="0" applyNumberFormat="1" applyFont="1" applyBorder="1" applyAlignment="1" applyProtection="1">
      <alignment horizontal="center" vertical="center" wrapText="1"/>
    </xf>
    <xf numFmtId="9" fontId="5" fillId="0" borderId="0" xfId="0" applyNumberFormat="1" applyFont="1" applyAlignment="1" applyProtection="1">
      <alignment horizontal="center" vertical="center" wrapText="1"/>
    </xf>
    <xf numFmtId="0" fontId="5" fillId="0" borderId="0" xfId="0" applyFont="1" applyAlignment="1" applyProtection="1">
      <alignment horizontal="center" vertical="center" wrapText="1"/>
    </xf>
    <xf numFmtId="165" fontId="5" fillId="0" borderId="0" xfId="0" applyNumberFormat="1" applyFont="1" applyAlignment="1" applyProtection="1">
      <alignment horizontal="center" vertical="center" wrapText="1"/>
    </xf>
    <xf numFmtId="0" fontId="6" fillId="0" borderId="6" xfId="0" applyFont="1" applyBorder="1" applyAlignment="1" applyProtection="1">
      <alignment horizontal="center" vertical="center"/>
    </xf>
    <xf numFmtId="0" fontId="4" fillId="0" borderId="0" xfId="0" applyFont="1" applyAlignment="1" applyProtection="1">
      <alignment vertical="center"/>
    </xf>
    <xf numFmtId="0" fontId="6" fillId="0" borderId="12" xfId="0" applyFont="1" applyBorder="1" applyAlignment="1" applyProtection="1">
      <alignment horizontal="center" vertical="center" wrapText="1"/>
    </xf>
    <xf numFmtId="0" fontId="5" fillId="0" borderId="4"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1" xfId="0" applyFont="1" applyBorder="1" applyAlignment="1" applyProtection="1">
      <alignment horizontal="center" vertical="center"/>
    </xf>
    <xf numFmtId="0" fontId="6" fillId="0" borderId="16" xfId="0" applyFont="1" applyBorder="1" applyAlignment="1" applyProtection="1">
      <alignment horizontal="center" vertical="center" wrapText="1"/>
    </xf>
    <xf numFmtId="0" fontId="6" fillId="0" borderId="4" xfId="0" applyFont="1" applyBorder="1" applyAlignment="1" applyProtection="1">
      <alignment vertical="center"/>
    </xf>
    <xf numFmtId="0" fontId="6" fillId="11" borderId="9" xfId="0" applyFont="1" applyFill="1" applyBorder="1" applyAlignment="1" applyProtection="1">
      <alignment horizontal="center" vertical="center"/>
    </xf>
    <xf numFmtId="0" fontId="6" fillId="11" borderId="11" xfId="0" applyFont="1" applyFill="1" applyBorder="1" applyAlignment="1" applyProtection="1">
      <alignment horizontal="center" vertical="center"/>
    </xf>
    <xf numFmtId="0" fontId="6" fillId="12" borderId="9" xfId="0" applyFont="1" applyFill="1" applyBorder="1" applyAlignment="1" applyProtection="1">
      <alignment horizontal="center" vertical="center"/>
    </xf>
    <xf numFmtId="0" fontId="6" fillId="12" borderId="11" xfId="0" applyFont="1" applyFill="1" applyBorder="1" applyAlignment="1" applyProtection="1">
      <alignment horizontal="center" vertical="center"/>
    </xf>
    <xf numFmtId="0" fontId="6" fillId="0" borderId="14" xfId="0" applyFont="1" applyBorder="1" applyAlignment="1" applyProtection="1">
      <alignment horizontal="center" vertical="center" wrapText="1"/>
    </xf>
    <xf numFmtId="0" fontId="6" fillId="4" borderId="9" xfId="0" applyFont="1" applyFill="1" applyBorder="1" applyAlignment="1" applyProtection="1">
      <alignment horizontal="center" vertical="center"/>
    </xf>
    <xf numFmtId="0" fontId="6" fillId="4" borderId="11" xfId="0" applyFont="1" applyFill="1" applyBorder="1" applyAlignment="1" applyProtection="1">
      <alignment horizontal="center" vertical="center"/>
    </xf>
    <xf numFmtId="0" fontId="7" fillId="3" borderId="12" xfId="0" applyFont="1" applyFill="1" applyBorder="1" applyAlignment="1" applyProtection="1">
      <alignment horizontal="center" vertical="center" wrapText="1"/>
    </xf>
    <xf numFmtId="0" fontId="7" fillId="5" borderId="12" xfId="0" applyFont="1" applyFill="1" applyBorder="1" applyAlignment="1" applyProtection="1">
      <alignment horizontal="center" vertical="center" wrapText="1"/>
    </xf>
    <xf numFmtId="0" fontId="4" fillId="13" borderId="20" xfId="0" applyFont="1" applyFill="1" applyBorder="1" applyAlignment="1" applyProtection="1">
      <alignment horizontal="center" vertical="center" wrapText="1"/>
    </xf>
    <xf numFmtId="0" fontId="4" fillId="13" borderId="3" xfId="0" applyFont="1" applyFill="1" applyBorder="1" applyAlignment="1" applyProtection="1">
      <alignment horizontal="center" vertical="center" wrapText="1"/>
    </xf>
    <xf numFmtId="0" fontId="4" fillId="13" borderId="12" xfId="0" applyFont="1" applyFill="1" applyBorder="1" applyAlignment="1" applyProtection="1">
      <alignment horizontal="center" vertical="center" wrapText="1"/>
    </xf>
    <xf numFmtId="0" fontId="4" fillId="13" borderId="1" xfId="0" applyFont="1" applyFill="1" applyBorder="1" applyAlignment="1" applyProtection="1">
      <alignment horizontal="center" vertical="center" wrapText="1"/>
    </xf>
    <xf numFmtId="0" fontId="4" fillId="7" borderId="12" xfId="0" applyFont="1" applyFill="1" applyBorder="1" applyAlignment="1" applyProtection="1">
      <alignment horizontal="center" vertical="center" wrapText="1"/>
    </xf>
    <xf numFmtId="9" fontId="4" fillId="6" borderId="1" xfId="0" applyNumberFormat="1" applyFont="1" applyFill="1" applyBorder="1" applyAlignment="1" applyProtection="1">
      <alignment horizontal="center" vertical="center" wrapText="1"/>
    </xf>
    <xf numFmtId="0" fontId="4" fillId="6" borderId="23" xfId="0" applyFont="1" applyFill="1" applyBorder="1" applyAlignment="1" applyProtection="1">
      <alignment horizontal="center" vertical="center" wrapText="1"/>
    </xf>
    <xf numFmtId="9" fontId="4" fillId="8" borderId="9" xfId="0" applyNumberFormat="1" applyFont="1" applyFill="1" applyBorder="1" applyAlignment="1" applyProtection="1">
      <alignment horizontal="center" vertical="center" wrapText="1"/>
    </xf>
    <xf numFmtId="0" fontId="4" fillId="8" borderId="42" xfId="0" applyFont="1" applyFill="1" applyBorder="1" applyAlignment="1" applyProtection="1">
      <alignment vertical="center" wrapText="1"/>
    </xf>
    <xf numFmtId="0" fontId="4" fillId="13" borderId="13" xfId="0" applyFont="1" applyFill="1" applyBorder="1" applyAlignment="1" applyProtection="1">
      <alignment horizontal="center" vertical="center" wrapText="1"/>
    </xf>
    <xf numFmtId="0" fontId="4" fillId="13" borderId="4" xfId="0" applyFont="1" applyFill="1" applyBorder="1" applyAlignment="1" applyProtection="1">
      <alignment horizontal="center" vertical="center" wrapText="1"/>
    </xf>
    <xf numFmtId="0" fontId="4" fillId="7" borderId="4" xfId="0" applyFont="1" applyFill="1" applyBorder="1" applyAlignment="1" applyProtection="1">
      <alignment horizontal="center" vertical="center" wrapText="1"/>
    </xf>
    <xf numFmtId="9" fontId="4" fillId="6" borderId="9" xfId="0" applyNumberFormat="1" applyFont="1" applyFill="1" applyBorder="1" applyAlignment="1" applyProtection="1">
      <alignment horizontal="center" vertical="center" wrapText="1"/>
    </xf>
    <xf numFmtId="0" fontId="4" fillId="13" borderId="42" xfId="0" applyFont="1" applyFill="1" applyBorder="1" applyAlignment="1" applyProtection="1">
      <alignment horizontal="center" vertical="center" wrapText="1"/>
    </xf>
    <xf numFmtId="0" fontId="4" fillId="13" borderId="40" xfId="0" applyFont="1" applyFill="1" applyBorder="1" applyAlignment="1" applyProtection="1">
      <alignment horizontal="center" vertical="center" wrapText="1"/>
    </xf>
    <xf numFmtId="0" fontId="4" fillId="13" borderId="24" xfId="0" applyFont="1" applyFill="1" applyBorder="1" applyAlignment="1" applyProtection="1">
      <alignment horizontal="center" vertical="center" wrapText="1"/>
    </xf>
    <xf numFmtId="9" fontId="4" fillId="6" borderId="15" xfId="0" applyNumberFormat="1" applyFont="1" applyFill="1" applyBorder="1" applyAlignment="1" applyProtection="1">
      <alignment horizontal="center" vertical="center" wrapText="1"/>
    </xf>
    <xf numFmtId="9" fontId="4" fillId="8" borderId="5" xfId="0" applyNumberFormat="1" applyFont="1" applyFill="1" applyBorder="1" applyAlignment="1" applyProtection="1">
      <alignment horizontal="center" vertical="center" wrapText="1"/>
    </xf>
    <xf numFmtId="0" fontId="4" fillId="8" borderId="39" xfId="0" applyFont="1" applyFill="1" applyBorder="1" applyAlignment="1" applyProtection="1">
      <alignment horizontal="center" vertical="center" wrapText="1"/>
    </xf>
    <xf numFmtId="0" fontId="4" fillId="6" borderId="40" xfId="0" applyFont="1" applyFill="1" applyBorder="1" applyAlignment="1" applyProtection="1">
      <alignment horizontal="center" vertical="center" wrapText="1"/>
    </xf>
    <xf numFmtId="0" fontId="4" fillId="13" borderId="11" xfId="0" applyFont="1" applyFill="1" applyBorder="1" applyAlignment="1" applyProtection="1">
      <alignment horizontal="center" vertical="center" wrapText="1"/>
    </xf>
    <xf numFmtId="0" fontId="4" fillId="6" borderId="23" xfId="0" applyFont="1" applyFill="1" applyBorder="1" applyAlignment="1" applyProtection="1">
      <alignment horizontal="center" vertical="center"/>
    </xf>
    <xf numFmtId="0" fontId="4" fillId="8" borderId="42" xfId="0" applyFont="1" applyFill="1" applyBorder="1" applyAlignment="1" applyProtection="1">
      <alignment horizontal="center" vertical="center" wrapText="1"/>
    </xf>
    <xf numFmtId="9" fontId="4" fillId="8" borderId="15" xfId="0" applyNumberFormat="1" applyFont="1" applyFill="1" applyBorder="1" applyAlignment="1" applyProtection="1">
      <alignment horizontal="center" vertical="center" wrapText="1"/>
    </xf>
    <xf numFmtId="0" fontId="4" fillId="8" borderId="13" xfId="0" applyFont="1" applyFill="1" applyBorder="1" applyAlignment="1" applyProtection="1">
      <alignment horizontal="center" vertical="center" wrapText="1"/>
    </xf>
    <xf numFmtId="0" fontId="4" fillId="13" borderId="14" xfId="0" applyFont="1" applyFill="1" applyBorder="1" applyAlignment="1" applyProtection="1">
      <alignment horizontal="center" vertical="center" wrapText="1"/>
    </xf>
    <xf numFmtId="0" fontId="4" fillId="7" borderId="14" xfId="0" applyFont="1" applyFill="1" applyBorder="1" applyAlignment="1" applyProtection="1">
      <alignment horizontal="center" vertical="center" wrapText="1"/>
    </xf>
    <xf numFmtId="9" fontId="4" fillId="6" borderId="5" xfId="0" applyNumberFormat="1" applyFont="1" applyFill="1" applyBorder="1" applyAlignment="1" applyProtection="1">
      <alignment horizontal="center" vertical="center" wrapText="1"/>
    </xf>
    <xf numFmtId="0" fontId="4" fillId="13" borderId="39" xfId="0" applyFont="1" applyFill="1" applyBorder="1" applyAlignment="1" applyProtection="1">
      <alignment horizontal="center" vertical="center" wrapText="1"/>
    </xf>
    <xf numFmtId="0" fontId="4" fillId="13" borderId="12" xfId="0" applyFont="1" applyFill="1" applyBorder="1" applyAlignment="1" applyProtection="1">
      <alignment horizontal="center" vertical="center"/>
    </xf>
    <xf numFmtId="9" fontId="4" fillId="8" borderId="7" xfId="0" applyNumberFormat="1" applyFont="1" applyFill="1" applyBorder="1" applyAlignment="1" applyProtection="1">
      <alignment horizontal="center" vertical="center" wrapText="1"/>
    </xf>
    <xf numFmtId="9" fontId="4" fillId="8" borderId="14" xfId="0" applyNumberFormat="1" applyFont="1" applyFill="1" applyBorder="1" applyAlignment="1" applyProtection="1">
      <alignment horizontal="center" vertical="center" wrapText="1"/>
    </xf>
    <xf numFmtId="0" fontId="6" fillId="6" borderId="21" xfId="0" applyFont="1" applyFill="1" applyBorder="1" applyAlignment="1" applyProtection="1">
      <alignment horizontal="center" vertical="center"/>
    </xf>
    <xf numFmtId="9" fontId="6" fillId="8" borderId="5" xfId="0" applyNumberFormat="1" applyFont="1" applyFill="1" applyBorder="1" applyAlignment="1" applyProtection="1">
      <alignment horizontal="center" vertical="center" wrapText="1"/>
    </xf>
    <xf numFmtId="9" fontId="6" fillId="8" borderId="13" xfId="0" applyNumberFormat="1" applyFont="1" applyFill="1" applyBorder="1" applyAlignment="1" applyProtection="1">
      <alignment horizontal="center" vertical="center" wrapText="1"/>
    </xf>
    <xf numFmtId="9" fontId="6" fillId="8" borderId="15" xfId="0" applyNumberFormat="1" applyFont="1" applyFill="1" applyBorder="1" applyAlignment="1" applyProtection="1">
      <alignment horizontal="center" vertical="center" wrapText="1"/>
    </xf>
    <xf numFmtId="0" fontId="6" fillId="8" borderId="13" xfId="0" applyFont="1" applyFill="1" applyBorder="1" applyAlignment="1" applyProtection="1">
      <alignment horizontal="center" vertical="center" wrapText="1"/>
    </xf>
    <xf numFmtId="9" fontId="6" fillId="6" borderId="12" xfId="0" applyNumberFormat="1" applyFont="1" applyFill="1" applyBorder="1" applyAlignment="1" applyProtection="1">
      <alignment horizontal="center" vertical="center" wrapText="1"/>
    </xf>
    <xf numFmtId="9" fontId="9" fillId="0" borderId="0" xfId="0" applyNumberFormat="1" applyFont="1" applyAlignment="1" applyProtection="1">
      <alignment horizontal="center" vertical="center" wrapText="1"/>
    </xf>
    <xf numFmtId="9" fontId="6" fillId="0" borderId="0" xfId="0" applyNumberFormat="1" applyFont="1" applyAlignment="1" applyProtection="1">
      <alignment horizontal="center" vertical="center" wrapText="1"/>
    </xf>
    <xf numFmtId="10" fontId="6" fillId="0" borderId="0" xfId="0" applyNumberFormat="1" applyFont="1" applyAlignment="1" applyProtection="1">
      <alignment horizontal="center" vertical="center" wrapText="1"/>
    </xf>
    <xf numFmtId="0" fontId="10" fillId="15" borderId="0" xfId="1" applyFont="1" applyFill="1" applyAlignment="1">
      <alignment horizontal="center" vertical="center"/>
    </xf>
    <xf numFmtId="0" fontId="11" fillId="2" borderId="13" xfId="1" applyFont="1" applyFill="1" applyBorder="1" applyAlignment="1">
      <alignment horizontal="justify" vertical="top" wrapText="1"/>
    </xf>
    <xf numFmtId="0" fontId="5" fillId="0" borderId="15"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7" fillId="4" borderId="12" xfId="0" applyFont="1" applyFill="1" applyBorder="1" applyAlignment="1" applyProtection="1">
      <alignment horizontal="center" vertical="center" wrapText="1"/>
    </xf>
    <xf numFmtId="0" fontId="7" fillId="4" borderId="14" xfId="0" applyFont="1" applyFill="1" applyBorder="1" applyAlignment="1" applyProtection="1">
      <alignment horizontal="center" vertical="center" wrapText="1"/>
    </xf>
    <xf numFmtId="0" fontId="6" fillId="13" borderId="12" xfId="0" applyFont="1" applyFill="1" applyBorder="1" applyAlignment="1" applyProtection="1">
      <alignment horizontal="center" vertical="top" wrapText="1"/>
    </xf>
    <xf numFmtId="0" fontId="6" fillId="13" borderId="16" xfId="0" applyFont="1" applyFill="1" applyBorder="1" applyAlignment="1" applyProtection="1">
      <alignment horizontal="center" vertical="top" wrapText="1"/>
    </xf>
    <xf numFmtId="0" fontId="6" fillId="13" borderId="14" xfId="0" applyFont="1" applyFill="1" applyBorder="1" applyAlignment="1" applyProtection="1">
      <alignment horizontal="center" vertical="top" wrapText="1"/>
    </xf>
    <xf numFmtId="9" fontId="6" fillId="6" borderId="12" xfId="0" applyNumberFormat="1" applyFont="1" applyFill="1" applyBorder="1" applyAlignment="1" applyProtection="1">
      <alignment horizontal="center" vertical="center" wrapText="1"/>
    </xf>
    <xf numFmtId="9" fontId="6" fillId="6" borderId="14" xfId="0" applyNumberFormat="1" applyFont="1" applyFill="1" applyBorder="1" applyAlignment="1" applyProtection="1">
      <alignment horizontal="center" vertical="center" wrapText="1"/>
    </xf>
    <xf numFmtId="9" fontId="6" fillId="6" borderId="16" xfId="0" applyNumberFormat="1" applyFont="1" applyFill="1" applyBorder="1" applyAlignment="1" applyProtection="1">
      <alignment horizontal="center" vertical="center" wrapText="1"/>
    </xf>
    <xf numFmtId="0" fontId="5" fillId="9" borderId="9" xfId="0" applyFont="1" applyFill="1" applyBorder="1" applyAlignment="1" applyProtection="1">
      <alignment horizontal="center" vertical="center" wrapText="1"/>
    </xf>
    <xf numFmtId="0" fontId="5" fillId="9" borderId="11" xfId="0" applyFont="1" applyFill="1" applyBorder="1" applyAlignment="1" applyProtection="1">
      <alignment horizontal="center" vertical="center" wrapText="1"/>
    </xf>
    <xf numFmtId="0" fontId="6" fillId="6" borderId="1" xfId="0" applyFont="1" applyFill="1" applyBorder="1" applyAlignment="1" applyProtection="1">
      <alignment horizontal="center" vertical="center" wrapText="1"/>
    </xf>
    <xf numFmtId="0" fontId="6" fillId="6" borderId="3" xfId="0" applyFont="1" applyFill="1" applyBorder="1" applyAlignment="1" applyProtection="1">
      <alignment horizontal="center" vertical="center" wrapText="1"/>
    </xf>
    <xf numFmtId="0" fontId="6" fillId="6" borderId="5" xfId="0" applyFont="1" applyFill="1" applyBorder="1" applyAlignment="1" applyProtection="1">
      <alignment horizontal="center" vertical="center" wrapText="1"/>
    </xf>
    <xf numFmtId="0" fontId="6" fillId="6" borderId="7" xfId="0" applyFont="1" applyFill="1" applyBorder="1" applyAlignment="1" applyProtection="1">
      <alignment horizontal="center" vertical="center" wrapText="1"/>
    </xf>
    <xf numFmtId="0" fontId="6" fillId="6" borderId="9" xfId="0" applyFont="1" applyFill="1" applyBorder="1" applyAlignment="1" applyProtection="1">
      <alignment horizontal="center" vertical="center" wrapText="1"/>
    </xf>
    <xf numFmtId="0" fontId="6" fillId="6" borderId="11" xfId="0" applyFont="1" applyFill="1" applyBorder="1" applyAlignment="1" applyProtection="1">
      <alignment horizontal="center" vertical="center" wrapText="1"/>
    </xf>
    <xf numFmtId="0" fontId="6" fillId="6" borderId="19" xfId="0" applyFont="1" applyFill="1" applyBorder="1" applyAlignment="1" applyProtection="1">
      <alignment horizontal="center" vertical="center" wrapText="1"/>
    </xf>
    <xf numFmtId="0" fontId="6" fillId="6" borderId="8" xfId="0" applyFont="1" applyFill="1" applyBorder="1" applyAlignment="1" applyProtection="1">
      <alignment horizontal="center" vertical="center" wrapText="1"/>
    </xf>
    <xf numFmtId="0" fontId="6" fillId="13" borderId="12" xfId="0" applyFont="1" applyFill="1" applyBorder="1" applyAlignment="1" applyProtection="1">
      <alignment horizontal="center" vertical="center" wrapText="1"/>
    </xf>
    <xf numFmtId="0" fontId="6" fillId="13" borderId="14" xfId="0" applyFont="1" applyFill="1" applyBorder="1" applyAlignment="1" applyProtection="1">
      <alignment horizontal="center" vertical="center" wrapText="1"/>
    </xf>
    <xf numFmtId="0" fontId="6" fillId="13" borderId="16" xfId="0" applyFont="1" applyFill="1" applyBorder="1" applyAlignment="1" applyProtection="1">
      <alignment horizontal="center" vertical="center" wrapText="1"/>
    </xf>
    <xf numFmtId="0" fontId="6" fillId="8" borderId="9" xfId="0" applyFont="1" applyFill="1" applyBorder="1" applyAlignment="1" applyProtection="1">
      <alignment horizontal="right" vertical="center" wrapText="1"/>
    </xf>
    <xf numFmtId="0" fontId="4" fillId="0" borderId="10" xfId="0" applyFont="1" applyBorder="1" applyAlignment="1" applyProtection="1">
      <alignment vertical="center"/>
    </xf>
    <xf numFmtId="0" fontId="4" fillId="0" borderId="11" xfId="0" applyFont="1" applyBorder="1" applyAlignment="1" applyProtection="1">
      <alignment vertical="center"/>
    </xf>
    <xf numFmtId="164" fontId="4" fillId="6" borderId="20" xfId="0" applyNumberFormat="1" applyFont="1" applyFill="1" applyBorder="1" applyAlignment="1">
      <alignment horizontal="right" vertical="center" wrapText="1"/>
    </xf>
    <xf numFmtId="164" fontId="4" fillId="6" borderId="23" xfId="0" applyNumberFormat="1" applyFont="1" applyFill="1" applyBorder="1" applyAlignment="1">
      <alignment horizontal="right" vertical="center" wrapText="1"/>
    </xf>
    <xf numFmtId="164" fontId="4" fillId="6" borderId="21" xfId="0" applyNumberFormat="1" applyFont="1" applyFill="1" applyBorder="1" applyAlignment="1">
      <alignment horizontal="right" vertical="center" wrapText="1"/>
    </xf>
    <xf numFmtId="164" fontId="6" fillId="0" borderId="20" xfId="0" applyNumberFormat="1" applyFont="1" applyBorder="1" applyAlignment="1">
      <alignment horizontal="right" vertical="center" wrapText="1"/>
    </xf>
    <xf numFmtId="164" fontId="6" fillId="0" borderId="23" xfId="0" applyNumberFormat="1" applyFont="1" applyBorder="1" applyAlignment="1">
      <alignment horizontal="right" vertical="center" wrapText="1"/>
    </xf>
    <xf numFmtId="164" fontId="6" fillId="0" borderId="21" xfId="0" applyNumberFormat="1" applyFont="1" applyBorder="1" applyAlignment="1">
      <alignment horizontal="right" vertical="center" wrapText="1"/>
    </xf>
    <xf numFmtId="9" fontId="6" fillId="6" borderId="20" xfId="0" applyNumberFormat="1" applyFont="1" applyFill="1" applyBorder="1" applyAlignment="1">
      <alignment horizontal="center" vertical="center" wrapText="1"/>
    </xf>
    <xf numFmtId="9" fontId="6" fillId="6" borderId="23" xfId="0" applyNumberFormat="1" applyFont="1" applyFill="1" applyBorder="1" applyAlignment="1">
      <alignment horizontal="center" vertical="center" wrapText="1"/>
    </xf>
    <xf numFmtId="9" fontId="6" fillId="6" borderId="21" xfId="0" applyNumberFormat="1" applyFont="1" applyFill="1" applyBorder="1" applyAlignment="1">
      <alignment horizontal="center" vertical="center" wrapText="1"/>
    </xf>
    <xf numFmtId="164" fontId="4" fillId="6" borderId="20" xfId="0" applyNumberFormat="1" applyFont="1" applyFill="1" applyBorder="1" applyAlignment="1">
      <alignment horizontal="right" vertical="center"/>
    </xf>
    <xf numFmtId="164" fontId="4" fillId="6" borderId="21" xfId="0" applyNumberFormat="1" applyFont="1" applyFill="1" applyBorder="1" applyAlignment="1">
      <alignment horizontal="right" vertical="center"/>
    </xf>
    <xf numFmtId="9" fontId="6" fillId="6" borderId="20" xfId="0" applyNumberFormat="1" applyFont="1" applyFill="1" applyBorder="1" applyAlignment="1">
      <alignment horizontal="center" vertical="center"/>
    </xf>
    <xf numFmtId="9" fontId="6" fillId="6" borderId="21" xfId="0" applyNumberFormat="1" applyFont="1" applyFill="1" applyBorder="1" applyAlignment="1">
      <alignment horizontal="center" vertical="center"/>
    </xf>
    <xf numFmtId="0" fontId="6" fillId="13" borderId="20" xfId="0" applyFont="1" applyFill="1" applyBorder="1" applyAlignment="1" applyProtection="1">
      <alignment horizontal="center" vertical="center" wrapText="1"/>
    </xf>
    <xf numFmtId="0" fontId="6" fillId="13" borderId="21" xfId="0" applyFont="1" applyFill="1" applyBorder="1" applyAlignment="1" applyProtection="1">
      <alignment horizontal="center" vertical="center" wrapText="1"/>
    </xf>
    <xf numFmtId="0" fontId="6" fillId="13" borderId="22" xfId="0" applyFont="1" applyFill="1" applyBorder="1" applyAlignment="1" applyProtection="1">
      <alignment horizontal="center" vertical="center" wrapText="1"/>
    </xf>
    <xf numFmtId="0" fontId="6" fillId="13" borderId="1" xfId="0" applyFont="1" applyFill="1" applyBorder="1" applyAlignment="1" applyProtection="1">
      <alignment horizontal="center" vertical="center" wrapText="1"/>
    </xf>
    <xf numFmtId="0" fontId="6" fillId="13" borderId="19" xfId="0" applyFont="1" applyFill="1" applyBorder="1" applyAlignment="1" applyProtection="1">
      <alignment horizontal="center" vertical="center" wrapText="1"/>
    </xf>
    <xf numFmtId="0" fontId="6" fillId="13" borderId="5" xfId="0"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7" fillId="3" borderId="9" xfId="0" applyFont="1" applyFill="1" applyBorder="1" applyAlignment="1" applyProtection="1">
      <alignment horizontal="center" vertical="center" wrapText="1"/>
    </xf>
    <xf numFmtId="0" fontId="7" fillId="5" borderId="9" xfId="0" applyFont="1" applyFill="1" applyBorder="1" applyAlignment="1" applyProtection="1">
      <alignment horizontal="center" vertical="center" wrapText="1"/>
    </xf>
    <xf numFmtId="0" fontId="8" fillId="5" borderId="5" xfId="0" applyFont="1" applyFill="1" applyBorder="1" applyAlignment="1">
      <alignment horizontal="center" vertical="center" wrapText="1"/>
    </xf>
    <xf numFmtId="14" fontId="7" fillId="4" borderId="13" xfId="0" applyNumberFormat="1" applyFont="1" applyFill="1" applyBorder="1" applyAlignment="1">
      <alignment horizontal="center" vertical="center" wrapText="1"/>
    </xf>
    <xf numFmtId="0" fontId="4" fillId="0" borderId="13" xfId="0" applyFont="1" applyBorder="1" applyAlignment="1">
      <alignment vertical="center"/>
    </xf>
    <xf numFmtId="14" fontId="7" fillId="4" borderId="17" xfId="0" applyNumberFormat="1" applyFont="1" applyFill="1" applyBorder="1" applyAlignment="1">
      <alignment horizontal="center" vertical="center" wrapText="1"/>
    </xf>
    <xf numFmtId="14" fontId="7" fillId="4" borderId="18" xfId="0" applyNumberFormat="1" applyFont="1" applyFill="1" applyBorder="1" applyAlignment="1">
      <alignment horizontal="center" vertical="center" wrapText="1"/>
    </xf>
    <xf numFmtId="164" fontId="4" fillId="6" borderId="13" xfId="0" applyNumberFormat="1" applyFont="1" applyFill="1" applyBorder="1" applyAlignment="1">
      <alignment horizontal="right" vertical="center" wrapText="1"/>
    </xf>
    <xf numFmtId="164" fontId="6" fillId="0" borderId="13" xfId="0" applyNumberFormat="1" applyFont="1" applyBorder="1" applyAlignment="1">
      <alignment horizontal="right" vertical="center" wrapText="1"/>
    </xf>
    <xf numFmtId="9" fontId="6" fillId="6" borderId="13" xfId="0" applyNumberFormat="1" applyFont="1" applyFill="1" applyBorder="1" applyAlignment="1">
      <alignment horizontal="center" vertical="center" wrapText="1"/>
    </xf>
    <xf numFmtId="0" fontId="4" fillId="0" borderId="6" xfId="0" applyFont="1" applyBorder="1" applyAlignment="1" applyProtection="1">
      <alignment vertical="center"/>
    </xf>
    <xf numFmtId="0" fontId="6" fillId="13" borderId="2" xfId="0" applyFont="1" applyFill="1" applyBorder="1" applyAlignment="1" applyProtection="1">
      <alignment horizontal="center" vertical="center" wrapText="1"/>
    </xf>
    <xf numFmtId="0" fontId="6" fillId="13" borderId="0" xfId="0" applyFont="1" applyFill="1" applyAlignment="1" applyProtection="1">
      <alignment horizontal="center" vertical="center" wrapText="1"/>
    </xf>
    <xf numFmtId="0" fontId="6" fillId="13" borderId="6" xfId="0" applyFont="1" applyFill="1" applyBorder="1" applyAlignment="1" applyProtection="1">
      <alignment horizontal="center" vertical="center" wrapText="1"/>
    </xf>
    <xf numFmtId="164" fontId="4" fillId="6" borderId="13" xfId="0" applyNumberFormat="1" applyFont="1" applyFill="1" applyBorder="1" applyAlignment="1">
      <alignment vertical="center" wrapText="1"/>
    </xf>
    <xf numFmtId="164" fontId="6" fillId="0" borderId="13" xfId="0" applyNumberFormat="1" applyFont="1" applyBorder="1" applyAlignment="1">
      <alignment vertical="center" wrapText="1"/>
    </xf>
    <xf numFmtId="164" fontId="4" fillId="14" borderId="13" xfId="0" applyNumberFormat="1" applyFont="1" applyFill="1" applyBorder="1" applyAlignment="1">
      <alignment horizontal="right" vertical="center" wrapText="1"/>
    </xf>
    <xf numFmtId="9" fontId="6" fillId="14" borderId="13" xfId="0" applyNumberFormat="1" applyFont="1" applyFill="1" applyBorder="1" applyAlignment="1">
      <alignment horizontal="center" vertical="center" wrapText="1"/>
    </xf>
    <xf numFmtId="0" fontId="4" fillId="0" borderId="2" xfId="0" applyFont="1" applyBorder="1" applyAlignment="1" applyProtection="1">
      <alignment vertical="center"/>
    </xf>
    <xf numFmtId="10" fontId="6" fillId="0" borderId="12" xfId="0" applyNumberFormat="1" applyFont="1" applyBorder="1" applyAlignment="1" applyProtection="1">
      <alignment horizontal="center" vertical="center" wrapText="1"/>
    </xf>
    <xf numFmtId="10" fontId="6" fillId="0" borderId="16" xfId="0" applyNumberFormat="1" applyFont="1" applyBorder="1" applyAlignment="1" applyProtection="1">
      <alignment horizontal="center" vertical="center" wrapText="1"/>
    </xf>
    <xf numFmtId="10" fontId="6" fillId="0" borderId="14" xfId="0" applyNumberFormat="1" applyFont="1" applyBorder="1" applyAlignment="1" applyProtection="1">
      <alignment horizontal="center" vertical="center" wrapText="1"/>
    </xf>
    <xf numFmtId="0" fontId="6" fillId="6" borderId="12" xfId="0" applyFont="1" applyFill="1" applyBorder="1" applyAlignment="1" applyProtection="1">
      <alignment horizontal="center" vertical="center" wrapText="1"/>
    </xf>
    <xf numFmtId="0" fontId="6" fillId="6" borderId="16" xfId="0" applyFont="1" applyFill="1" applyBorder="1" applyAlignment="1" applyProtection="1">
      <alignment horizontal="center" vertical="center" wrapText="1"/>
    </xf>
    <xf numFmtId="0" fontId="6" fillId="6" borderId="14" xfId="0" applyFont="1" applyFill="1" applyBorder="1" applyAlignment="1" applyProtection="1">
      <alignment horizontal="center" vertical="center" wrapText="1"/>
    </xf>
    <xf numFmtId="165" fontId="6" fillId="0" borderId="12" xfId="0" applyNumberFormat="1" applyFont="1" applyBorder="1" applyAlignment="1" applyProtection="1">
      <alignment horizontal="center" vertical="center" wrapText="1"/>
    </xf>
    <xf numFmtId="165" fontId="6" fillId="0" borderId="14" xfId="0" applyNumberFormat="1" applyFont="1" applyBorder="1" applyAlignment="1" applyProtection="1">
      <alignment horizontal="center" vertical="center" wrapText="1"/>
    </xf>
    <xf numFmtId="14" fontId="7" fillId="4" borderId="17" xfId="0" applyNumberFormat="1" applyFont="1" applyFill="1" applyBorder="1" applyAlignment="1" applyProtection="1">
      <alignment horizontal="center" vertical="center" wrapText="1"/>
    </xf>
    <xf numFmtId="14" fontId="7" fillId="4" borderId="41" xfId="0" applyNumberFormat="1" applyFont="1" applyFill="1" applyBorder="1" applyAlignment="1" applyProtection="1">
      <alignment horizontal="center" vertical="center" wrapText="1"/>
    </xf>
    <xf numFmtId="0" fontId="4" fillId="13" borderId="34" xfId="0" applyFont="1" applyFill="1" applyBorder="1" applyAlignment="1" applyProtection="1">
      <alignment horizontal="center" vertical="center" wrapText="1"/>
    </xf>
    <xf numFmtId="0" fontId="4" fillId="13" borderId="13" xfId="0" applyFont="1" applyFill="1" applyBorder="1" applyAlignment="1" applyProtection="1">
      <alignment horizontal="center" vertical="center" wrapText="1"/>
    </xf>
    <xf numFmtId="0" fontId="4" fillId="8" borderId="24" xfId="0" applyFont="1" applyFill="1" applyBorder="1" applyAlignment="1" applyProtection="1">
      <alignment horizontal="right" vertical="center" wrapText="1"/>
    </xf>
    <xf numFmtId="0" fontId="4" fillId="8" borderId="13" xfId="0" applyFont="1" applyFill="1" applyBorder="1" applyAlignment="1" applyProtection="1">
      <alignment horizontal="right" vertical="center" wrapText="1"/>
    </xf>
    <xf numFmtId="0" fontId="4" fillId="13" borderId="20" xfId="0" applyFont="1" applyFill="1" applyBorder="1" applyAlignment="1" applyProtection="1">
      <alignment horizontal="center" vertical="center" wrapText="1"/>
    </xf>
    <xf numFmtId="0" fontId="4" fillId="13" borderId="33" xfId="0" applyFont="1" applyFill="1" applyBorder="1" applyAlignment="1" applyProtection="1">
      <alignment horizontal="center" vertical="center" wrapText="1"/>
    </xf>
    <xf numFmtId="0" fontId="4" fillId="13" borderId="24" xfId="0" applyFont="1" applyFill="1" applyBorder="1" applyAlignment="1" applyProtection="1">
      <alignment horizontal="center" vertical="center" wrapText="1"/>
    </xf>
    <xf numFmtId="0" fontId="4" fillId="13" borderId="37" xfId="0" applyFont="1" applyFill="1" applyBorder="1" applyAlignment="1" applyProtection="1">
      <alignment horizontal="center" vertical="center" wrapText="1"/>
    </xf>
    <xf numFmtId="0" fontId="4" fillId="13" borderId="38" xfId="0" applyFont="1" applyFill="1" applyBorder="1" applyAlignment="1" applyProtection="1">
      <alignment horizontal="center" vertical="center" wrapText="1"/>
    </xf>
    <xf numFmtId="0" fontId="4" fillId="13" borderId="23" xfId="0" applyFont="1" applyFill="1" applyBorder="1" applyAlignment="1" applyProtection="1">
      <alignment horizontal="center" vertical="center" wrapText="1"/>
    </xf>
    <xf numFmtId="0" fontId="6" fillId="8" borderId="6" xfId="0" applyFont="1" applyFill="1" applyBorder="1" applyAlignment="1" applyProtection="1">
      <alignment horizontal="right" vertical="center" wrapText="1"/>
    </xf>
    <xf numFmtId="0" fontId="4" fillId="0" borderId="13" xfId="0" applyFont="1" applyBorder="1" applyAlignment="1" applyProtection="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13" borderId="39" xfId="0" applyFont="1" applyFill="1" applyBorder="1" applyAlignment="1" applyProtection="1">
      <alignment horizontal="center" vertical="center" wrapText="1"/>
    </xf>
    <xf numFmtId="0" fontId="4" fillId="8" borderId="2" xfId="0" applyFont="1" applyFill="1" applyBorder="1" applyAlignment="1" applyProtection="1">
      <alignment horizontal="right" vertical="center" wrapText="1"/>
    </xf>
    <xf numFmtId="0" fontId="4" fillId="8" borderId="3" xfId="0" applyFont="1" applyFill="1" applyBorder="1" applyAlignment="1" applyProtection="1">
      <alignment horizontal="right" vertical="center" wrapText="1"/>
    </xf>
    <xf numFmtId="0" fontId="4" fillId="8" borderId="35" xfId="0" applyFont="1" applyFill="1" applyBorder="1" applyAlignment="1" applyProtection="1">
      <alignment horizontal="right" vertical="center" wrapText="1"/>
    </xf>
    <xf numFmtId="0" fontId="4" fillId="8" borderId="36" xfId="0" applyFont="1" applyFill="1" applyBorder="1" applyAlignment="1" applyProtection="1">
      <alignment horizontal="right" vertical="center" wrapText="1"/>
    </xf>
    <xf numFmtId="0" fontId="8" fillId="5" borderId="5" xfId="0" applyFont="1" applyFill="1" applyBorder="1" applyAlignment="1" applyProtection="1">
      <alignment horizontal="center" vertical="center" wrapText="1"/>
    </xf>
    <xf numFmtId="0" fontId="4" fillId="0" borderId="7" xfId="0" applyFont="1" applyBorder="1" applyAlignment="1" applyProtection="1">
      <alignment vertical="center"/>
    </xf>
    <xf numFmtId="0" fontId="10" fillId="15" borderId="15" xfId="2" applyFont="1" applyFill="1" applyBorder="1" applyAlignment="1">
      <alignment horizontal="center" vertical="center" wrapText="1"/>
    </xf>
    <xf numFmtId="0" fontId="10" fillId="15" borderId="43" xfId="2" applyFont="1" applyFill="1" applyBorder="1" applyAlignment="1">
      <alignment horizontal="center" vertical="center" wrapText="1"/>
    </xf>
    <xf numFmtId="0" fontId="10" fillId="15" borderId="24" xfId="2" applyFont="1" applyFill="1" applyBorder="1" applyAlignment="1">
      <alignment horizontal="center" vertical="center" wrapText="1"/>
    </xf>
    <xf numFmtId="0" fontId="14" fillId="15" borderId="13" xfId="2" applyFont="1" applyFill="1" applyBorder="1" applyAlignment="1" applyProtection="1">
      <alignment horizontal="center" vertical="center"/>
    </xf>
    <xf numFmtId="0" fontId="14" fillId="15" borderId="13" xfId="2" applyFont="1" applyFill="1" applyBorder="1" applyAlignment="1" applyProtection="1">
      <alignment horizontal="center" vertical="center" wrapText="1"/>
    </xf>
    <xf numFmtId="14" fontId="15" fillId="0" borderId="13" xfId="2" applyNumberFormat="1" applyFont="1" applyBorder="1" applyAlignment="1" applyProtection="1">
      <alignment horizontal="center" vertical="center" wrapText="1"/>
    </xf>
    <xf numFmtId="0" fontId="15" fillId="0" borderId="13" xfId="2" applyFont="1" applyBorder="1" applyAlignment="1" applyProtection="1">
      <alignment horizontal="left" vertical="center"/>
    </xf>
    <xf numFmtId="0" fontId="16" fillId="0" borderId="13" xfId="2" applyFont="1" applyBorder="1" applyAlignment="1" applyProtection="1">
      <alignment horizontal="center" vertical="center" wrapText="1"/>
    </xf>
    <xf numFmtId="0" fontId="21" fillId="0" borderId="13" xfId="2" applyFont="1" applyBorder="1" applyAlignment="1" applyProtection="1">
      <alignment horizontal="center" vertical="center"/>
    </xf>
    <xf numFmtId="14" fontId="17" fillId="0" borderId="13" xfId="2" applyNumberFormat="1" applyFont="1" applyBorder="1" applyAlignment="1" applyProtection="1">
      <alignment horizontal="center" vertical="center" wrapText="1"/>
    </xf>
    <xf numFmtId="0" fontId="15" fillId="0" borderId="13" xfId="2" applyFont="1" applyBorder="1" applyAlignment="1" applyProtection="1">
      <alignment horizontal="left" vertical="center" wrapText="1"/>
    </xf>
    <xf numFmtId="14" fontId="17" fillId="0" borderId="13" xfId="2" applyNumberFormat="1" applyFont="1" applyBorder="1" applyAlignment="1" applyProtection="1">
      <alignment vertical="center" wrapText="1"/>
    </xf>
    <xf numFmtId="0" fontId="15" fillId="0" borderId="13" xfId="2" applyFont="1" applyBorder="1" applyAlignment="1" applyProtection="1">
      <alignment horizontal="left" vertical="top" wrapText="1"/>
    </xf>
    <xf numFmtId="0" fontId="16" fillId="0" borderId="13" xfId="2" applyFont="1" applyBorder="1" applyAlignment="1" applyProtection="1">
      <alignment vertical="center" wrapText="1"/>
    </xf>
    <xf numFmtId="0" fontId="18" fillId="0" borderId="13" xfId="2" applyFont="1" applyBorder="1" applyAlignment="1" applyProtection="1">
      <alignment horizontal="left" vertical="center" wrapText="1"/>
    </xf>
    <xf numFmtId="0" fontId="13" fillId="0" borderId="13" xfId="2" applyFont="1" applyBorder="1" applyProtection="1"/>
    <xf numFmtId="0" fontId="19" fillId="0" borderId="13" xfId="2" applyFont="1" applyBorder="1" applyAlignment="1" applyProtection="1">
      <alignment vertical="top" wrapText="1"/>
    </xf>
    <xf numFmtId="0" fontId="17" fillId="0" borderId="13" xfId="2" applyFont="1" applyBorder="1" applyAlignment="1" applyProtection="1">
      <alignment wrapText="1"/>
    </xf>
    <xf numFmtId="0" fontId="20" fillId="0" borderId="13" xfId="2" applyFont="1" applyBorder="1" applyAlignment="1" applyProtection="1">
      <alignment vertical="center" wrapText="1"/>
    </xf>
    <xf numFmtId="0" fontId="19" fillId="0" borderId="13" xfId="2" applyFont="1" applyBorder="1" applyAlignment="1" applyProtection="1">
      <alignment wrapText="1"/>
    </xf>
    <xf numFmtId="0" fontId="13" fillId="0" borderId="13" xfId="2" applyFont="1" applyBorder="1" applyAlignment="1" applyProtection="1">
      <alignment wrapText="1"/>
    </xf>
  </cellXfs>
  <cellStyles count="3">
    <cellStyle name="Normal" xfId="0" builtinId="0"/>
    <cellStyle name="Normal 2" xfId="1" xr:uid="{762237CE-BF71-43B7-A1BB-6AA72F13CBC1}"/>
    <cellStyle name="Normal 3" xfId="2" xr:uid="{45B04A4C-A2CC-44D0-A90D-E347DBAE15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400050</xdr:colOff>
      <xdr:row>3</xdr:row>
      <xdr:rowOff>76200</xdr:rowOff>
    </xdr:from>
    <xdr:to>
      <xdr:col>9</xdr:col>
      <xdr:colOff>400050</xdr:colOff>
      <xdr:row>12</xdr:row>
      <xdr:rowOff>95250</xdr:rowOff>
    </xdr:to>
    <xdr:cxnSp macro="">
      <xdr:nvCxnSpPr>
        <xdr:cNvPr id="2" name="AutoShape 4">
          <a:extLst>
            <a:ext uri="{FF2B5EF4-FFF2-40B4-BE49-F238E27FC236}">
              <a16:creationId xmlns:a16="http://schemas.microsoft.com/office/drawing/2014/main" id="{58EBCBBC-E10E-4E40-9CAB-F6D9477FDEC8}"/>
            </a:ext>
          </a:extLst>
        </xdr:cNvPr>
        <xdr:cNvCxnSpPr>
          <a:cxnSpLocks noChangeShapeType="1"/>
        </xdr:cNvCxnSpPr>
      </xdr:nvCxnSpPr>
      <xdr:spPr bwMode="auto">
        <a:xfrm>
          <a:off x="5334000" y="657225"/>
          <a:ext cx="0" cy="1733550"/>
        </a:xfrm>
        <a:prstGeom prst="straightConnector1">
          <a:avLst/>
        </a:prstGeom>
        <a:noFill/>
        <a:ln w="9525">
          <a:solidFill>
            <a:srgbClr val="000000"/>
          </a:solidFill>
          <a:round/>
          <a:headEnd/>
          <a:tailEnd/>
        </a:ln>
      </xdr:spPr>
    </xdr:cxnSp>
    <xdr:clientData/>
  </xdr:twoCellAnchor>
  <xdr:oneCellAnchor>
    <xdr:from>
      <xdr:col>5</xdr:col>
      <xdr:colOff>695325</xdr:colOff>
      <xdr:row>42</xdr:row>
      <xdr:rowOff>133350</xdr:rowOff>
    </xdr:from>
    <xdr:ext cx="76200" cy="438150"/>
    <xdr:sp macro="" textlink="">
      <xdr:nvSpPr>
        <xdr:cNvPr id="3" name="Text Box 5">
          <a:extLst>
            <a:ext uri="{FF2B5EF4-FFF2-40B4-BE49-F238E27FC236}">
              <a16:creationId xmlns:a16="http://schemas.microsoft.com/office/drawing/2014/main" id="{AFE1C1F2-716C-4AA9-801E-130E02895F6A}"/>
            </a:ext>
          </a:extLst>
        </xdr:cNvPr>
        <xdr:cNvSpPr txBox="1">
          <a:spLocks noChangeArrowheads="1"/>
        </xdr:cNvSpPr>
      </xdr:nvSpPr>
      <xdr:spPr bwMode="auto">
        <a:xfrm>
          <a:off x="2905125" y="7534275"/>
          <a:ext cx="76200" cy="438150"/>
        </a:xfrm>
        <a:prstGeom prst="rect">
          <a:avLst/>
        </a:prstGeom>
        <a:solidFill>
          <a:srgbClr val="FFFFFF"/>
        </a:solidFill>
        <a:ln w="9525">
          <a:noFill/>
          <a:miter lim="800000"/>
          <a:headEnd/>
          <a:tailEnd/>
        </a:ln>
      </xdr:spPr>
      <xdr:txBody>
        <a:bodyPr wrap="none" lIns="91440" tIns="45720" rIns="91440" bIns="45720" anchor="t" upright="1">
          <a:spAutoFit/>
        </a:bodyPr>
        <a:lstStyle/>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clientData/>
  </xdr:oneCellAnchor>
  <xdr:twoCellAnchor>
    <xdr:from>
      <xdr:col>7</xdr:col>
      <xdr:colOff>47063</xdr:colOff>
      <xdr:row>2</xdr:row>
      <xdr:rowOff>33056</xdr:rowOff>
    </xdr:from>
    <xdr:to>
      <xdr:col>9</xdr:col>
      <xdr:colOff>28015</xdr:colOff>
      <xdr:row>6</xdr:row>
      <xdr:rowOff>71156</xdr:rowOff>
    </xdr:to>
    <xdr:sp macro="" textlink="">
      <xdr:nvSpPr>
        <xdr:cNvPr id="4" name="Text Box 6">
          <a:extLst>
            <a:ext uri="{FF2B5EF4-FFF2-40B4-BE49-F238E27FC236}">
              <a16:creationId xmlns:a16="http://schemas.microsoft.com/office/drawing/2014/main" id="{EC263C63-4FF5-4A3A-AE6C-76BACC579C36}"/>
            </a:ext>
          </a:extLst>
        </xdr:cNvPr>
        <xdr:cNvSpPr txBox="1">
          <a:spLocks noChangeArrowheads="1"/>
        </xdr:cNvSpPr>
      </xdr:nvSpPr>
      <xdr:spPr bwMode="auto">
        <a:xfrm>
          <a:off x="3618938" y="423581"/>
          <a:ext cx="1343027" cy="80010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3600" b="0" i="0" u="none" strike="noStrike" baseline="0">
              <a:solidFill>
                <a:sysClr val="windowText" lastClr="000000"/>
              </a:solidFill>
              <a:latin typeface="Arial" panose="020B0604020202020204" pitchFamily="34" charset="0"/>
              <a:cs typeface="Arial" panose="020B0604020202020204" pitchFamily="34" charset="0"/>
            </a:rPr>
            <a:t>2022</a:t>
          </a:r>
        </a:p>
        <a:p>
          <a:pPr algn="l" rtl="0">
            <a:defRPr sz="1000"/>
          </a:pPr>
          <a:endParaRPr lang="en-US" sz="3600" b="0" i="0" u="none" strike="noStrike" baseline="0">
            <a:solidFill>
              <a:sysClr val="windowText" lastClr="000000"/>
            </a:solidFill>
            <a:latin typeface="Arial Narrow" pitchFamily="34" charset="0"/>
            <a:cs typeface="Times New Roman"/>
          </a:endParaRPr>
        </a:p>
      </xdr:txBody>
    </xdr:sp>
    <xdr:clientData/>
  </xdr:twoCellAnchor>
  <xdr:twoCellAnchor>
    <xdr:from>
      <xdr:col>2</xdr:col>
      <xdr:colOff>311358</xdr:colOff>
      <xdr:row>30</xdr:row>
      <xdr:rowOff>98755</xdr:rowOff>
    </xdr:from>
    <xdr:to>
      <xdr:col>8</xdr:col>
      <xdr:colOff>601030</xdr:colOff>
      <xdr:row>34</xdr:row>
      <xdr:rowOff>190123</xdr:rowOff>
    </xdr:to>
    <xdr:sp macro="" textlink="">
      <xdr:nvSpPr>
        <xdr:cNvPr id="5" name="Text Box 9">
          <a:extLst>
            <a:ext uri="{FF2B5EF4-FFF2-40B4-BE49-F238E27FC236}">
              <a16:creationId xmlns:a16="http://schemas.microsoft.com/office/drawing/2014/main" id="{644AB15A-7C05-46D8-972C-75B2A26205B5}"/>
            </a:ext>
          </a:extLst>
        </xdr:cNvPr>
        <xdr:cNvSpPr txBox="1">
          <a:spLocks noChangeArrowheads="1"/>
        </xdr:cNvSpPr>
      </xdr:nvSpPr>
      <xdr:spPr bwMode="auto">
        <a:xfrm>
          <a:off x="920958" y="5404180"/>
          <a:ext cx="3852022" cy="853368"/>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800" b="0" i="0" u="none" strike="noStrike" baseline="0">
              <a:solidFill>
                <a:sysClr val="windowText" lastClr="000000"/>
              </a:solidFill>
              <a:latin typeface="Arial" panose="020B0604020202020204" pitchFamily="34" charset="0"/>
              <a:cs typeface="Arial" panose="020B0604020202020204" pitchFamily="34" charset="0"/>
            </a:rPr>
            <a:t>Versión 01</a:t>
          </a:r>
        </a:p>
        <a:p>
          <a:pPr algn="ctr" rtl="0">
            <a:defRPr sz="1000"/>
          </a:pPr>
          <a:r>
            <a:rPr lang="en-US" sz="1800" b="0" i="0" u="none" strike="noStrike" baseline="0">
              <a:solidFill>
                <a:sysClr val="windowText" lastClr="000000"/>
              </a:solidFill>
              <a:latin typeface="Arial" panose="020B0604020202020204" pitchFamily="34" charset="0"/>
              <a:cs typeface="Arial" panose="020B0604020202020204" pitchFamily="34" charset="0"/>
            </a:rPr>
            <a:t>26 de enero de 2022</a:t>
          </a:r>
        </a:p>
      </xdr:txBody>
    </xdr:sp>
    <xdr:clientData/>
  </xdr:twoCellAnchor>
  <xdr:twoCellAnchor>
    <xdr:from>
      <xdr:col>1</xdr:col>
      <xdr:colOff>485775</xdr:colOff>
      <xdr:row>12</xdr:row>
      <xdr:rowOff>95250</xdr:rowOff>
    </xdr:from>
    <xdr:to>
      <xdr:col>9</xdr:col>
      <xdr:colOff>400050</xdr:colOff>
      <xdr:row>12</xdr:row>
      <xdr:rowOff>95250</xdr:rowOff>
    </xdr:to>
    <xdr:cxnSp macro="">
      <xdr:nvCxnSpPr>
        <xdr:cNvPr id="6" name="AutoShape 10">
          <a:extLst>
            <a:ext uri="{FF2B5EF4-FFF2-40B4-BE49-F238E27FC236}">
              <a16:creationId xmlns:a16="http://schemas.microsoft.com/office/drawing/2014/main" id="{CA6F3CDC-9315-462B-A801-6AD5B28A64E3}"/>
            </a:ext>
          </a:extLst>
        </xdr:cNvPr>
        <xdr:cNvCxnSpPr>
          <a:cxnSpLocks noChangeShapeType="1"/>
        </xdr:cNvCxnSpPr>
      </xdr:nvCxnSpPr>
      <xdr:spPr bwMode="auto">
        <a:xfrm flipH="1">
          <a:off x="552450" y="2390775"/>
          <a:ext cx="4781550" cy="0"/>
        </a:xfrm>
        <a:prstGeom prst="straightConnector1">
          <a:avLst/>
        </a:prstGeom>
        <a:noFill/>
        <a:ln w="9525">
          <a:solidFill>
            <a:srgbClr val="000000"/>
          </a:solidFill>
          <a:round/>
          <a:headEnd/>
          <a:tailEnd/>
        </a:ln>
      </xdr:spPr>
    </xdr:cxnSp>
    <xdr:clientData/>
  </xdr:twoCellAnchor>
  <xdr:twoCellAnchor>
    <xdr:from>
      <xdr:col>1</xdr:col>
      <xdr:colOff>163606</xdr:colOff>
      <xdr:row>16</xdr:row>
      <xdr:rowOff>30256</xdr:rowOff>
    </xdr:from>
    <xdr:to>
      <xdr:col>9</xdr:col>
      <xdr:colOff>434229</xdr:colOff>
      <xdr:row>24</xdr:row>
      <xdr:rowOff>159684</xdr:rowOff>
    </xdr:to>
    <xdr:sp macro="" textlink="">
      <xdr:nvSpPr>
        <xdr:cNvPr id="7" name="Rectangle 11">
          <a:extLst>
            <a:ext uri="{FF2B5EF4-FFF2-40B4-BE49-F238E27FC236}">
              <a16:creationId xmlns:a16="http://schemas.microsoft.com/office/drawing/2014/main" id="{AEE530C0-EAC8-4744-865B-8258D9C88487}"/>
            </a:ext>
          </a:extLst>
        </xdr:cNvPr>
        <xdr:cNvSpPr>
          <a:spLocks noChangeArrowheads="1"/>
        </xdr:cNvSpPr>
      </xdr:nvSpPr>
      <xdr:spPr bwMode="auto">
        <a:xfrm>
          <a:off x="230281" y="2859181"/>
          <a:ext cx="5137898" cy="1653428"/>
        </a:xfrm>
        <a:prstGeom prst="rect">
          <a:avLst/>
        </a:prstGeom>
        <a:solidFill>
          <a:srgbClr val="FF0000"/>
        </a:solidFill>
        <a:ln w="38100">
          <a:noFill/>
          <a:miter lim="800000"/>
          <a:headEnd/>
          <a:tailEnd/>
        </a:ln>
        <a:effectLst>
          <a:outerShdw dist="28398" dir="3806097" algn="ctr" rotWithShape="0">
            <a:srgbClr val="7F7F7F">
              <a:alpha val="50000"/>
            </a:srgbClr>
          </a:outerShdw>
        </a:effectLst>
      </xdr:spPr>
      <xdr:txBody>
        <a:bodyPr vertOverflow="clip" wrap="square" lIns="91440" tIns="45720" rIns="91440" bIns="45720" anchor="t" upright="1"/>
        <a:lstStyle/>
        <a:p>
          <a:pPr algn="ctr" rtl="0">
            <a:defRPr sz="1000"/>
          </a:pPr>
          <a:endParaRPr lang="en-US" sz="2400" b="0" i="0" u="none" strike="noStrike" baseline="0">
            <a:solidFill>
              <a:srgbClr val="FFFFFF"/>
            </a:solidFill>
            <a:latin typeface="Arial Narrow"/>
          </a:endParaRPr>
        </a:p>
        <a:p>
          <a:pPr algn="ctr" rtl="0">
            <a:defRPr sz="1000"/>
          </a:pPr>
          <a:r>
            <a:rPr lang="en-US" sz="2000" b="1" i="0" u="none" strike="noStrike" baseline="0">
              <a:solidFill>
                <a:srgbClr val="FFFFFF"/>
              </a:solidFill>
              <a:latin typeface="Arial" panose="020B0604020202020204" pitchFamily="34" charset="0"/>
              <a:cs typeface="Arial" panose="020B0604020202020204" pitchFamily="34" charset="0"/>
            </a:rPr>
            <a:t>PLAN DE ACCIÓN INSTITUCIONAL</a:t>
          </a:r>
        </a:p>
        <a:p>
          <a:pPr algn="ctr" rtl="0">
            <a:defRPr sz="1000"/>
          </a:pPr>
          <a:r>
            <a:rPr lang="en-US" sz="2000" b="1" i="0" u="none" strike="noStrike" baseline="0">
              <a:solidFill>
                <a:srgbClr val="FFFFFF"/>
              </a:solidFill>
              <a:latin typeface="Arial" panose="020B0604020202020204" pitchFamily="34" charset="0"/>
              <a:cs typeface="Arial" panose="020B0604020202020204" pitchFamily="34" charset="0"/>
            </a:rPr>
            <a:t>2022</a:t>
          </a:r>
        </a:p>
        <a:p>
          <a:pPr algn="ctr" rtl="0">
            <a:defRPr sz="1000"/>
          </a:pPr>
          <a:endParaRPr lang="en-US" sz="2400" b="0" i="0" u="none" strike="noStrike" baseline="0">
            <a:solidFill>
              <a:srgbClr val="FFFFFF"/>
            </a:solidFill>
            <a:latin typeface="Arial Narrow"/>
          </a:endParaRPr>
        </a:p>
      </xdr:txBody>
    </xdr:sp>
    <xdr:clientData/>
  </xdr:twoCellAnchor>
  <xdr:twoCellAnchor>
    <xdr:from>
      <xdr:col>9</xdr:col>
      <xdr:colOff>400050</xdr:colOff>
      <xdr:row>31</xdr:row>
      <xdr:rowOff>66675</xdr:rowOff>
    </xdr:from>
    <xdr:to>
      <xdr:col>9</xdr:col>
      <xdr:colOff>400050</xdr:colOff>
      <xdr:row>41</xdr:row>
      <xdr:rowOff>104775</xdr:rowOff>
    </xdr:to>
    <xdr:cxnSp macro="">
      <xdr:nvCxnSpPr>
        <xdr:cNvPr id="8" name="AutoShape 12">
          <a:extLst>
            <a:ext uri="{FF2B5EF4-FFF2-40B4-BE49-F238E27FC236}">
              <a16:creationId xmlns:a16="http://schemas.microsoft.com/office/drawing/2014/main" id="{383B4503-5711-47EC-9DF0-3D0820E24C4E}"/>
            </a:ext>
          </a:extLst>
        </xdr:cNvPr>
        <xdr:cNvCxnSpPr>
          <a:cxnSpLocks noChangeShapeType="1"/>
        </xdr:cNvCxnSpPr>
      </xdr:nvCxnSpPr>
      <xdr:spPr bwMode="auto">
        <a:xfrm>
          <a:off x="5334000" y="5562600"/>
          <a:ext cx="0" cy="1752600"/>
        </a:xfrm>
        <a:prstGeom prst="straightConnector1">
          <a:avLst/>
        </a:prstGeom>
        <a:noFill/>
        <a:ln w="9525">
          <a:solidFill>
            <a:srgbClr val="000000"/>
          </a:solidFill>
          <a:round/>
          <a:headEnd/>
          <a:tailEnd/>
        </a:ln>
      </xdr:spPr>
    </xdr:cxnSp>
    <xdr:clientData/>
  </xdr:twoCellAnchor>
  <xdr:twoCellAnchor>
    <xdr:from>
      <xdr:col>1</xdr:col>
      <xdr:colOff>485775</xdr:colOff>
      <xdr:row>28</xdr:row>
      <xdr:rowOff>95250</xdr:rowOff>
    </xdr:from>
    <xdr:to>
      <xdr:col>9</xdr:col>
      <xdr:colOff>400050</xdr:colOff>
      <xdr:row>28</xdr:row>
      <xdr:rowOff>95250</xdr:rowOff>
    </xdr:to>
    <xdr:cxnSp macro="">
      <xdr:nvCxnSpPr>
        <xdr:cNvPr id="9" name="AutoShape 13">
          <a:extLst>
            <a:ext uri="{FF2B5EF4-FFF2-40B4-BE49-F238E27FC236}">
              <a16:creationId xmlns:a16="http://schemas.microsoft.com/office/drawing/2014/main" id="{87E6562E-5EAF-43AB-B035-F70CA99D899D}"/>
            </a:ext>
          </a:extLst>
        </xdr:cNvPr>
        <xdr:cNvCxnSpPr>
          <a:cxnSpLocks noChangeShapeType="1"/>
        </xdr:cNvCxnSpPr>
      </xdr:nvCxnSpPr>
      <xdr:spPr bwMode="auto">
        <a:xfrm flipH="1">
          <a:off x="552450" y="5019675"/>
          <a:ext cx="4781550" cy="0"/>
        </a:xfrm>
        <a:prstGeom prst="straightConnector1">
          <a:avLst/>
        </a:prstGeom>
        <a:noFill/>
        <a:ln w="9525">
          <a:solidFill>
            <a:srgbClr val="000000"/>
          </a:solidFill>
          <a:round/>
          <a:headEnd/>
          <a:tailEnd/>
        </a:ln>
      </xdr:spPr>
    </xdr:cxnSp>
    <xdr:clientData/>
  </xdr:twoCellAnchor>
  <xdr:twoCellAnchor>
    <xdr:from>
      <xdr:col>9</xdr:col>
      <xdr:colOff>400050</xdr:colOff>
      <xdr:row>28</xdr:row>
      <xdr:rowOff>95250</xdr:rowOff>
    </xdr:from>
    <xdr:to>
      <xdr:col>9</xdr:col>
      <xdr:colOff>400050</xdr:colOff>
      <xdr:row>41</xdr:row>
      <xdr:rowOff>104775</xdr:rowOff>
    </xdr:to>
    <xdr:cxnSp macro="">
      <xdr:nvCxnSpPr>
        <xdr:cNvPr id="10" name="AutoShape 14">
          <a:extLst>
            <a:ext uri="{FF2B5EF4-FFF2-40B4-BE49-F238E27FC236}">
              <a16:creationId xmlns:a16="http://schemas.microsoft.com/office/drawing/2014/main" id="{C7B62447-31FB-495B-84F6-D2BEF16A9216}"/>
            </a:ext>
          </a:extLst>
        </xdr:cNvPr>
        <xdr:cNvCxnSpPr>
          <a:cxnSpLocks noChangeShapeType="1"/>
        </xdr:cNvCxnSpPr>
      </xdr:nvCxnSpPr>
      <xdr:spPr bwMode="auto">
        <a:xfrm>
          <a:off x="5334000" y="5019675"/>
          <a:ext cx="0" cy="2295525"/>
        </a:xfrm>
        <a:prstGeom prst="straightConnector1">
          <a:avLst/>
        </a:prstGeom>
        <a:noFill/>
        <a:ln w="9525">
          <a:solidFill>
            <a:srgbClr val="000000"/>
          </a:solidFill>
          <a:round/>
          <a:headEnd/>
          <a:tailEnd/>
        </a:ln>
      </xdr:spPr>
    </xdr:cxnSp>
    <xdr:clientData/>
  </xdr:twoCellAnchor>
  <xdr:oneCellAnchor>
    <xdr:from>
      <xdr:col>1</xdr:col>
      <xdr:colOff>497417</xdr:colOff>
      <xdr:row>37</xdr:row>
      <xdr:rowOff>74083</xdr:rowOff>
    </xdr:from>
    <xdr:ext cx="4476750" cy="885825"/>
    <xdr:pic>
      <xdr:nvPicPr>
        <xdr:cNvPr id="12" name="image1.png">
          <a:extLst>
            <a:ext uri="{FF2B5EF4-FFF2-40B4-BE49-F238E27FC236}">
              <a16:creationId xmlns:a16="http://schemas.microsoft.com/office/drawing/2014/main" id="{84389FA3-8132-4DD5-978D-0EB454869568}"/>
            </a:ext>
          </a:extLst>
        </xdr:cNvPr>
        <xdr:cNvPicPr preferRelativeResize="0"/>
      </xdr:nvPicPr>
      <xdr:blipFill>
        <a:blip xmlns:r="http://schemas.openxmlformats.org/officeDocument/2006/relationships" r:embed="rId1" cstate="print"/>
        <a:stretch>
          <a:fillRect/>
        </a:stretch>
      </xdr:blipFill>
      <xdr:spPr>
        <a:xfrm>
          <a:off x="560917" y="6709833"/>
          <a:ext cx="4476750" cy="8858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1631156</xdr:colOff>
      <xdr:row>0</xdr:row>
      <xdr:rowOff>154781</xdr:rowOff>
    </xdr:from>
    <xdr:ext cx="4476750" cy="885825"/>
    <xdr:pic>
      <xdr:nvPicPr>
        <xdr:cNvPr id="3" name="image1.png">
          <a:extLst>
            <a:ext uri="{FF2B5EF4-FFF2-40B4-BE49-F238E27FC236}">
              <a16:creationId xmlns:a16="http://schemas.microsoft.com/office/drawing/2014/main" id="{2D99011C-9EF7-4AC1-A7D7-29B48D583ED7}"/>
            </a:ext>
          </a:extLst>
        </xdr:cNvPr>
        <xdr:cNvPicPr preferRelativeResize="0"/>
      </xdr:nvPicPr>
      <xdr:blipFill>
        <a:blip xmlns:r="http://schemas.openxmlformats.org/officeDocument/2006/relationships" r:embed="rId1" cstate="print"/>
        <a:stretch>
          <a:fillRect/>
        </a:stretch>
      </xdr:blipFill>
      <xdr:spPr>
        <a:xfrm>
          <a:off x="2012156" y="154781"/>
          <a:ext cx="4476750" cy="8858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209550</xdr:colOff>
      <xdr:row>0</xdr:row>
      <xdr:rowOff>152400</xdr:rowOff>
    </xdr:from>
    <xdr:ext cx="4476750" cy="885825"/>
    <xdr:pic>
      <xdr:nvPicPr>
        <xdr:cNvPr id="2" name="image1.png">
          <a:extLst>
            <a:ext uri="{FF2B5EF4-FFF2-40B4-BE49-F238E27FC236}">
              <a16:creationId xmlns:a16="http://schemas.microsoft.com/office/drawing/2014/main" id="{26F51923-A9B0-4853-B268-1BC901B628BE}"/>
            </a:ext>
          </a:extLst>
        </xdr:cNvPr>
        <xdr:cNvPicPr preferRelativeResize="0"/>
      </xdr:nvPicPr>
      <xdr:blipFill>
        <a:blip xmlns:r="http://schemas.openxmlformats.org/officeDocument/2006/relationships" r:embed="rId1" cstate="print"/>
        <a:stretch>
          <a:fillRect/>
        </a:stretch>
      </xdr:blipFill>
      <xdr:spPr>
        <a:xfrm>
          <a:off x="209550" y="152400"/>
          <a:ext cx="4476750" cy="8858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209550</xdr:colOff>
      <xdr:row>0</xdr:row>
      <xdr:rowOff>152400</xdr:rowOff>
    </xdr:from>
    <xdr:ext cx="4476750" cy="885825"/>
    <xdr:pic>
      <xdr:nvPicPr>
        <xdr:cNvPr id="2" name="image1.png">
          <a:extLst>
            <a:ext uri="{FF2B5EF4-FFF2-40B4-BE49-F238E27FC236}">
              <a16:creationId xmlns:a16="http://schemas.microsoft.com/office/drawing/2014/main" id="{328431FB-7D94-4615-B8E3-85C101AEEECD}"/>
            </a:ext>
          </a:extLst>
        </xdr:cNvPr>
        <xdr:cNvPicPr preferRelativeResize="0"/>
      </xdr:nvPicPr>
      <xdr:blipFill>
        <a:blip xmlns:r="http://schemas.openxmlformats.org/officeDocument/2006/relationships" r:embed="rId1" cstate="print"/>
        <a:stretch>
          <a:fillRect/>
        </a:stretch>
      </xdr:blipFill>
      <xdr:spPr>
        <a:xfrm>
          <a:off x="209550" y="152400"/>
          <a:ext cx="4476750" cy="88582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B99B5-9AB1-4F9B-8B09-A52FCB16A851}">
  <sheetPr>
    <pageSetUpPr fitToPage="1"/>
  </sheetPr>
  <dimension ref="B1:M102"/>
  <sheetViews>
    <sheetView tabSelected="1" zoomScale="90" zoomScaleNormal="90" zoomScaleSheetLayoutView="90" workbookViewId="0">
      <selection activeCell="B1" sqref="B1:J47"/>
    </sheetView>
  </sheetViews>
  <sheetFormatPr baseColWidth="10" defaultColWidth="10" defaultRowHeight="15" x14ac:dyDescent="0.25"/>
  <cols>
    <col min="1" max="1" width="0.875" style="48" customWidth="1"/>
    <col min="2" max="2" width="7.125" style="48" customWidth="1"/>
    <col min="3" max="5" width="7" style="48" customWidth="1"/>
    <col min="6" max="6" width="10" style="48"/>
    <col min="7" max="8" width="7.875" style="48" customWidth="1"/>
    <col min="9" max="16384" width="10" style="48"/>
  </cols>
  <sheetData>
    <row r="1" spans="2:10" ht="15.75" thickBot="1" x14ac:dyDescent="0.3"/>
    <row r="2" spans="2:10" x14ac:dyDescent="0.25">
      <c r="B2" s="49"/>
      <c r="C2" s="50"/>
      <c r="D2" s="50"/>
      <c r="E2" s="50"/>
      <c r="F2" s="50"/>
      <c r="G2" s="50"/>
      <c r="H2" s="50"/>
      <c r="I2" s="50"/>
      <c r="J2" s="51"/>
    </row>
    <row r="3" spans="2:10" x14ac:dyDescent="0.25">
      <c r="B3" s="52"/>
      <c r="J3" s="53"/>
    </row>
    <row r="4" spans="2:10" x14ac:dyDescent="0.25">
      <c r="B4" s="52"/>
      <c r="J4" s="53"/>
    </row>
    <row r="5" spans="2:10" x14ac:dyDescent="0.25">
      <c r="B5" s="52"/>
      <c r="J5" s="53"/>
    </row>
    <row r="6" spans="2:10" x14ac:dyDescent="0.25">
      <c r="B6" s="52"/>
      <c r="J6" s="53"/>
    </row>
    <row r="7" spans="2:10" x14ac:dyDescent="0.25">
      <c r="B7" s="52"/>
      <c r="J7" s="53"/>
    </row>
    <row r="8" spans="2:10" x14ac:dyDescent="0.25">
      <c r="B8" s="52"/>
      <c r="J8" s="53"/>
    </row>
    <row r="9" spans="2:10" x14ac:dyDescent="0.25">
      <c r="B9" s="52"/>
      <c r="J9" s="53"/>
    </row>
    <row r="10" spans="2:10" x14ac:dyDescent="0.25">
      <c r="B10" s="52"/>
      <c r="J10" s="53"/>
    </row>
    <row r="11" spans="2:10" x14ac:dyDescent="0.25">
      <c r="B11" s="52"/>
      <c r="J11" s="53"/>
    </row>
    <row r="12" spans="2:10" x14ac:dyDescent="0.25">
      <c r="B12" s="52"/>
      <c r="J12" s="53"/>
    </row>
    <row r="13" spans="2:10" x14ac:dyDescent="0.25">
      <c r="B13" s="52"/>
      <c r="J13" s="53"/>
    </row>
    <row r="14" spans="2:10" ht="6" customHeight="1" x14ac:dyDescent="0.25">
      <c r="B14" s="52"/>
      <c r="J14" s="53"/>
    </row>
    <row r="15" spans="2:10" ht="6" customHeight="1" x14ac:dyDescent="0.25">
      <c r="B15" s="52"/>
      <c r="J15" s="53"/>
    </row>
    <row r="16" spans="2:10" x14ac:dyDescent="0.25">
      <c r="B16" s="52"/>
      <c r="J16" s="53"/>
    </row>
    <row r="17" spans="2:10" x14ac:dyDescent="0.25">
      <c r="B17" s="52"/>
      <c r="J17" s="53"/>
    </row>
    <row r="18" spans="2:10" x14ac:dyDescent="0.25">
      <c r="B18" s="52"/>
      <c r="J18" s="53"/>
    </row>
    <row r="19" spans="2:10" x14ac:dyDescent="0.25">
      <c r="B19" s="52"/>
      <c r="J19" s="53"/>
    </row>
    <row r="20" spans="2:10" x14ac:dyDescent="0.25">
      <c r="B20" s="52"/>
      <c r="J20" s="53"/>
    </row>
    <row r="21" spans="2:10" x14ac:dyDescent="0.25">
      <c r="B21" s="52"/>
      <c r="J21" s="53"/>
    </row>
    <row r="22" spans="2:10" x14ac:dyDescent="0.25">
      <c r="B22" s="52"/>
      <c r="J22" s="53"/>
    </row>
    <row r="23" spans="2:10" x14ac:dyDescent="0.25">
      <c r="B23" s="52"/>
      <c r="J23" s="53"/>
    </row>
    <row r="24" spans="2:10" x14ac:dyDescent="0.25">
      <c r="B24" s="52"/>
      <c r="J24" s="53"/>
    </row>
    <row r="25" spans="2:10" x14ac:dyDescent="0.25">
      <c r="B25" s="52"/>
      <c r="J25" s="53"/>
    </row>
    <row r="26" spans="2:10" x14ac:dyDescent="0.25">
      <c r="B26" s="52"/>
      <c r="J26" s="53"/>
    </row>
    <row r="27" spans="2:10" ht="7.5" customHeight="1" x14ac:dyDescent="0.25">
      <c r="B27" s="52"/>
      <c r="J27" s="53"/>
    </row>
    <row r="28" spans="2:10" ht="7.5" customHeight="1" x14ac:dyDescent="0.25">
      <c r="B28" s="52"/>
      <c r="J28" s="53"/>
    </row>
    <row r="29" spans="2:10" x14ac:dyDescent="0.25">
      <c r="B29" s="52"/>
      <c r="J29" s="53"/>
    </row>
    <row r="30" spans="2:10" x14ac:dyDescent="0.25">
      <c r="B30" s="52"/>
      <c r="J30" s="53"/>
    </row>
    <row r="31" spans="2:10" x14ac:dyDescent="0.25">
      <c r="B31" s="52"/>
      <c r="J31" s="53"/>
    </row>
    <row r="32" spans="2:10" x14ac:dyDescent="0.25">
      <c r="B32" s="52"/>
      <c r="J32" s="53"/>
    </row>
    <row r="33" spans="2:13" x14ac:dyDescent="0.25">
      <c r="B33" s="52"/>
      <c r="J33" s="53"/>
    </row>
    <row r="34" spans="2:13" x14ac:dyDescent="0.25">
      <c r="B34" s="52"/>
      <c r="J34" s="53"/>
    </row>
    <row r="35" spans="2:13" x14ac:dyDescent="0.25">
      <c r="B35" s="52"/>
      <c r="J35" s="53"/>
    </row>
    <row r="36" spans="2:13" x14ac:dyDescent="0.25">
      <c r="B36" s="52"/>
      <c r="J36" s="53"/>
    </row>
    <row r="37" spans="2:13" x14ac:dyDescent="0.25">
      <c r="B37" s="52"/>
      <c r="J37" s="53"/>
    </row>
    <row r="38" spans="2:13" ht="7.5" customHeight="1" x14ac:dyDescent="0.25">
      <c r="B38" s="52"/>
      <c r="J38" s="53"/>
    </row>
    <row r="39" spans="2:13" ht="7.5" customHeight="1" x14ac:dyDescent="0.25">
      <c r="B39" s="52"/>
      <c r="J39" s="53"/>
    </row>
    <row r="40" spans="2:13" x14ac:dyDescent="0.25">
      <c r="B40" s="52"/>
      <c r="J40" s="53"/>
    </row>
    <row r="41" spans="2:13" x14ac:dyDescent="0.25">
      <c r="B41" s="52"/>
      <c r="J41" s="53"/>
    </row>
    <row r="42" spans="2:13" x14ac:dyDescent="0.25">
      <c r="B42" s="52"/>
      <c r="J42" s="53"/>
    </row>
    <row r="43" spans="2:13" x14ac:dyDescent="0.25">
      <c r="B43" s="52"/>
      <c r="J43" s="53"/>
    </row>
    <row r="44" spans="2:13" x14ac:dyDescent="0.25">
      <c r="B44" s="52"/>
      <c r="J44" s="53"/>
    </row>
    <row r="45" spans="2:13" x14ac:dyDescent="0.25">
      <c r="B45" s="52"/>
      <c r="J45" s="53"/>
    </row>
    <row r="46" spans="2:13" ht="15.75" thickBot="1" x14ac:dyDescent="0.3">
      <c r="B46" s="54"/>
      <c r="C46" s="55"/>
      <c r="D46" s="55"/>
      <c r="E46" s="55"/>
      <c r="F46" s="55"/>
      <c r="G46" s="55"/>
      <c r="H46" s="55"/>
      <c r="I46" s="55"/>
      <c r="J46" s="56"/>
      <c r="M46" s="57"/>
    </row>
    <row r="102" spans="3:3" x14ac:dyDescent="0.25">
      <c r="C102" s="48" t="s">
        <v>296</v>
      </c>
    </row>
  </sheetData>
  <printOptions horizontalCentered="1" verticalCentered="1"/>
  <pageMargins left="0.39370078740157483" right="0.39370078740157483" top="0.39370078740157483" bottom="0.39370078740157483" header="0.31496062992125984" footer="0.31496062992125984"/>
  <pageSetup orientation="portrait" r:id="rId1"/>
  <headerFooter differentFirst="1">
    <oddFooter>&amp;R&amp;"Arial,Negrita"&amp;12 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F68C3-933D-4067-BF49-9C7457E84CAF}">
  <sheetPr>
    <pageSetUpPr fitToPage="1"/>
  </sheetPr>
  <dimension ref="A2:F39"/>
  <sheetViews>
    <sheetView zoomScale="70" zoomScaleNormal="70" zoomScaleSheetLayoutView="86" workbookViewId="0">
      <selection activeCell="L9" sqref="L9"/>
    </sheetView>
  </sheetViews>
  <sheetFormatPr baseColWidth="10" defaultColWidth="10" defaultRowHeight="15" x14ac:dyDescent="0.25"/>
  <cols>
    <col min="1" max="1" width="5" style="48" customWidth="1"/>
    <col min="2" max="2" width="70.875" style="48" customWidth="1"/>
    <col min="3" max="5" width="10" style="48"/>
    <col min="6" max="6" width="4.375" style="48" customWidth="1"/>
    <col min="7" max="7" width="3.75" style="48" customWidth="1"/>
    <col min="8" max="16384" width="10" style="48"/>
  </cols>
  <sheetData>
    <row r="2" spans="1:6" ht="61.9" customHeight="1" x14ac:dyDescent="0.25"/>
    <row r="3" spans="1:6" x14ac:dyDescent="0.25">
      <c r="B3" s="57"/>
    </row>
    <row r="4" spans="1:6" ht="9" customHeight="1" x14ac:dyDescent="0.25"/>
    <row r="5" spans="1:6" ht="29.25" customHeight="1" x14ac:dyDescent="0.25">
      <c r="A5" s="164" t="s">
        <v>297</v>
      </c>
      <c r="B5" s="164"/>
      <c r="C5" s="164"/>
      <c r="D5" s="164"/>
      <c r="E5" s="164"/>
      <c r="F5" s="164"/>
    </row>
    <row r="6" spans="1:6" ht="29.25" customHeight="1" x14ac:dyDescent="0.25">
      <c r="B6" s="58"/>
      <c r="C6" s="58"/>
      <c r="D6" s="58"/>
      <c r="E6" s="58"/>
      <c r="F6" s="58"/>
    </row>
    <row r="7" spans="1:6" ht="232.5" customHeight="1" x14ac:dyDescent="0.25">
      <c r="A7" s="165" t="s">
        <v>334</v>
      </c>
      <c r="B7" s="165"/>
      <c r="C7" s="165"/>
      <c r="D7" s="165"/>
      <c r="E7" s="165"/>
      <c r="F7" s="165"/>
    </row>
    <row r="8" spans="1:6" ht="74.25" customHeight="1" x14ac:dyDescent="0.25">
      <c r="A8" s="165"/>
      <c r="B8" s="165"/>
      <c r="C8" s="165"/>
      <c r="D8" s="165"/>
      <c r="E8" s="165"/>
      <c r="F8" s="165"/>
    </row>
    <row r="9" spans="1:6" ht="60" customHeight="1" x14ac:dyDescent="0.25">
      <c r="A9" s="165"/>
      <c r="B9" s="165"/>
      <c r="C9" s="165"/>
      <c r="D9" s="165"/>
      <c r="E9" s="165"/>
      <c r="F9" s="165"/>
    </row>
    <row r="10" spans="1:6" ht="51.75" customHeight="1" x14ac:dyDescent="0.25">
      <c r="A10" s="165"/>
      <c r="B10" s="165"/>
      <c r="C10" s="165"/>
      <c r="D10" s="165"/>
      <c r="E10" s="165"/>
      <c r="F10" s="165"/>
    </row>
    <row r="11" spans="1:6" ht="48" customHeight="1" x14ac:dyDescent="0.25">
      <c r="A11" s="165"/>
      <c r="B11" s="165"/>
      <c r="C11" s="165"/>
      <c r="D11" s="165"/>
      <c r="E11" s="165"/>
      <c r="F11" s="165"/>
    </row>
    <row r="12" spans="1:6" ht="39.75" customHeight="1" x14ac:dyDescent="0.25">
      <c r="A12" s="165"/>
      <c r="B12" s="165"/>
      <c r="C12" s="165"/>
      <c r="D12" s="165"/>
      <c r="E12" s="165"/>
      <c r="F12" s="165"/>
    </row>
    <row r="13" spans="1:6" ht="38.25" customHeight="1" x14ac:dyDescent="0.25">
      <c r="A13" s="165"/>
      <c r="B13" s="165"/>
      <c r="C13" s="165"/>
      <c r="D13" s="165"/>
      <c r="E13" s="165"/>
      <c r="F13" s="165"/>
    </row>
    <row r="14" spans="1:6" ht="89.25" customHeight="1" x14ac:dyDescent="0.25">
      <c r="A14" s="165"/>
      <c r="B14" s="165"/>
      <c r="C14" s="165"/>
      <c r="D14" s="165"/>
      <c r="E14" s="165"/>
      <c r="F14" s="165"/>
    </row>
    <row r="15" spans="1:6" x14ac:dyDescent="0.25">
      <c r="B15" s="59"/>
      <c r="C15" s="59"/>
      <c r="D15" s="59"/>
      <c r="E15" s="59"/>
      <c r="F15" s="59"/>
    </row>
    <row r="16" spans="1:6" x14ac:dyDescent="0.25">
      <c r="B16" s="59"/>
      <c r="C16" s="59"/>
      <c r="D16" s="59"/>
      <c r="E16" s="59"/>
      <c r="F16" s="59"/>
    </row>
    <row r="17" spans="2:6" x14ac:dyDescent="0.25">
      <c r="B17" s="59"/>
      <c r="C17" s="59"/>
      <c r="D17" s="59"/>
      <c r="E17" s="59"/>
      <c r="F17" s="59"/>
    </row>
    <row r="18" spans="2:6" x14ac:dyDescent="0.25">
      <c r="B18" s="59"/>
      <c r="C18" s="59"/>
      <c r="D18" s="59"/>
      <c r="E18" s="59"/>
      <c r="F18" s="59"/>
    </row>
    <row r="19" spans="2:6" x14ac:dyDescent="0.25">
      <c r="B19" s="59"/>
      <c r="C19" s="59"/>
      <c r="D19" s="59"/>
      <c r="E19" s="59"/>
      <c r="F19" s="59"/>
    </row>
    <row r="20" spans="2:6" x14ac:dyDescent="0.25">
      <c r="B20" s="59"/>
      <c r="C20" s="59"/>
      <c r="D20" s="59"/>
      <c r="E20" s="59"/>
      <c r="F20" s="59"/>
    </row>
    <row r="21" spans="2:6" x14ac:dyDescent="0.25">
      <c r="B21" s="59"/>
      <c r="C21" s="59"/>
      <c r="D21" s="59"/>
      <c r="E21" s="59"/>
      <c r="F21" s="59"/>
    </row>
    <row r="22" spans="2:6" x14ac:dyDescent="0.25">
      <c r="B22" s="59"/>
      <c r="C22" s="59"/>
      <c r="D22" s="59"/>
      <c r="E22" s="59"/>
      <c r="F22" s="59"/>
    </row>
    <row r="23" spans="2:6" x14ac:dyDescent="0.25">
      <c r="B23" s="59"/>
      <c r="C23" s="59"/>
      <c r="D23" s="59"/>
      <c r="E23" s="59"/>
      <c r="F23" s="59"/>
    </row>
    <row r="24" spans="2:6" x14ac:dyDescent="0.25">
      <c r="B24" s="59"/>
      <c r="C24" s="59"/>
      <c r="D24" s="59"/>
      <c r="E24" s="59"/>
      <c r="F24" s="59"/>
    </row>
    <row r="25" spans="2:6" x14ac:dyDescent="0.25">
      <c r="B25" s="59"/>
      <c r="C25" s="59"/>
      <c r="D25" s="59"/>
      <c r="E25" s="59"/>
      <c r="F25" s="59"/>
    </row>
    <row r="26" spans="2:6" x14ac:dyDescent="0.25">
      <c r="B26" s="59"/>
      <c r="C26" s="59"/>
      <c r="D26" s="59"/>
      <c r="E26" s="59"/>
      <c r="F26" s="59"/>
    </row>
    <row r="27" spans="2:6" x14ac:dyDescent="0.25">
      <c r="B27" s="59"/>
      <c r="C27" s="59"/>
      <c r="D27" s="59"/>
      <c r="E27" s="59"/>
      <c r="F27" s="59"/>
    </row>
    <row r="28" spans="2:6" x14ac:dyDescent="0.25">
      <c r="B28" s="59"/>
      <c r="C28" s="59"/>
      <c r="D28" s="59"/>
      <c r="E28" s="59"/>
      <c r="F28" s="59"/>
    </row>
    <row r="29" spans="2:6" x14ac:dyDescent="0.25">
      <c r="B29" s="59"/>
      <c r="C29" s="59"/>
      <c r="D29" s="59"/>
      <c r="E29" s="59"/>
      <c r="F29" s="59"/>
    </row>
    <row r="30" spans="2:6" x14ac:dyDescent="0.25">
      <c r="B30" s="59"/>
      <c r="C30" s="59"/>
      <c r="D30" s="59"/>
      <c r="E30" s="59"/>
      <c r="F30" s="59"/>
    </row>
    <row r="31" spans="2:6" x14ac:dyDescent="0.25">
      <c r="B31" s="59"/>
      <c r="C31" s="59"/>
      <c r="D31" s="59"/>
      <c r="E31" s="59"/>
      <c r="F31" s="59"/>
    </row>
    <row r="32" spans="2:6" x14ac:dyDescent="0.25">
      <c r="B32" s="59"/>
      <c r="C32" s="59"/>
      <c r="D32" s="59"/>
      <c r="E32" s="59"/>
      <c r="F32" s="59"/>
    </row>
    <row r="33" spans="2:6" x14ac:dyDescent="0.25">
      <c r="B33" s="59"/>
      <c r="C33" s="59"/>
      <c r="D33" s="59"/>
      <c r="E33" s="59"/>
      <c r="F33" s="59"/>
    </row>
    <row r="34" spans="2:6" x14ac:dyDescent="0.25">
      <c r="B34" s="59"/>
      <c r="C34" s="59"/>
      <c r="D34" s="59"/>
      <c r="E34" s="59"/>
      <c r="F34" s="59"/>
    </row>
    <row r="35" spans="2:6" x14ac:dyDescent="0.25">
      <c r="B35" s="59"/>
      <c r="C35" s="59"/>
      <c r="D35" s="59"/>
      <c r="E35" s="59"/>
      <c r="F35" s="59"/>
    </row>
    <row r="36" spans="2:6" x14ac:dyDescent="0.25">
      <c r="B36" s="59"/>
      <c r="C36" s="59"/>
      <c r="D36" s="59"/>
      <c r="E36" s="59"/>
      <c r="F36" s="59"/>
    </row>
    <row r="37" spans="2:6" x14ac:dyDescent="0.25">
      <c r="B37" s="59"/>
      <c r="C37" s="59"/>
      <c r="D37" s="59"/>
      <c r="E37" s="59"/>
      <c r="F37" s="59"/>
    </row>
    <row r="38" spans="2:6" x14ac:dyDescent="0.25">
      <c r="B38" s="59"/>
      <c r="C38" s="59"/>
      <c r="D38" s="59"/>
      <c r="E38" s="59"/>
      <c r="F38" s="59"/>
    </row>
    <row r="39" spans="2:6" x14ac:dyDescent="0.25">
      <c r="B39" s="59"/>
      <c r="C39" s="59"/>
      <c r="D39" s="59"/>
      <c r="E39" s="59"/>
      <c r="F39" s="59"/>
    </row>
  </sheetData>
  <mergeCells count="2">
    <mergeCell ref="A5:F5"/>
    <mergeCell ref="A7:F14"/>
  </mergeCells>
  <printOptions horizontalCentered="1"/>
  <pageMargins left="0.51181102362204722" right="0.51181102362204722" top="0.74803149606299213" bottom="0.74803149606299213" header="0.31496062992125984" footer="0.31496062992125984"/>
  <pageSetup scale="79" orientation="portrait" r:id="rId1"/>
  <headerFooter>
    <oddFooter>&amp;R &amp;"Arial,Normal"&amp;10Página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B24D4-B5D0-4029-8C66-5C21196751C7}">
  <sheetPr>
    <pageSetUpPr fitToPage="1"/>
  </sheetPr>
  <dimension ref="A1:W999"/>
  <sheetViews>
    <sheetView showGridLines="0" zoomScale="60" zoomScaleNormal="60" workbookViewId="0">
      <selection activeCell="G7" sqref="G7"/>
    </sheetView>
  </sheetViews>
  <sheetFormatPr baseColWidth="10" defaultColWidth="12.625" defaultRowHeight="15" customHeight="1" x14ac:dyDescent="0.2"/>
  <cols>
    <col min="1" max="1" width="24.5" style="2" customWidth="1"/>
    <col min="2" max="2" width="40.75" style="2" customWidth="1"/>
    <col min="3" max="3" width="28" style="2" customWidth="1"/>
    <col min="4" max="4" width="26.375" style="2" customWidth="1"/>
    <col min="5" max="5" width="41.5" style="2" customWidth="1"/>
    <col min="6" max="6" width="35.125" style="2" customWidth="1"/>
    <col min="7" max="7" width="31.625" style="25" customWidth="1"/>
    <col min="8" max="8" width="47" style="2" customWidth="1"/>
    <col min="9" max="9" width="15.125" style="2" customWidth="1"/>
    <col min="10" max="10" width="14.375" style="2" customWidth="1"/>
    <col min="11" max="11" width="13.375" style="2" customWidth="1"/>
    <col min="12" max="12" width="8.75" style="2" customWidth="1"/>
    <col min="13" max="14" width="9.875" style="2" customWidth="1"/>
    <col min="15" max="15" width="11.5" style="25" customWidth="1"/>
    <col min="16" max="16" width="11.5" style="2" customWidth="1"/>
    <col min="17" max="18" width="13.75" style="2" customWidth="1"/>
    <col min="19" max="19" width="15.875" style="2" customWidth="1"/>
    <col min="20" max="20" width="19.5" style="2" customWidth="1"/>
    <col min="21" max="22" width="20.625" style="2" customWidth="1"/>
    <col min="23" max="23" width="18.625" style="2" customWidth="1"/>
    <col min="24" max="16384" width="12.625" style="2"/>
  </cols>
  <sheetData>
    <row r="1" spans="1:23" ht="50.25" customHeight="1" x14ac:dyDescent="0.2">
      <c r="A1" s="211" t="s">
        <v>298</v>
      </c>
      <c r="B1" s="212"/>
      <c r="C1" s="212"/>
      <c r="D1" s="212"/>
      <c r="E1" s="212"/>
      <c r="F1" s="212"/>
      <c r="G1" s="212"/>
      <c r="H1" s="212"/>
      <c r="I1" s="212"/>
      <c r="J1" s="212"/>
      <c r="K1" s="212"/>
      <c r="L1" s="212"/>
      <c r="M1" s="212"/>
      <c r="N1" s="212"/>
      <c r="O1" s="212"/>
      <c r="P1" s="212"/>
      <c r="Q1" s="212"/>
      <c r="R1" s="212"/>
      <c r="S1" s="212"/>
      <c r="T1" s="212"/>
      <c r="U1" s="212"/>
      <c r="V1" s="213"/>
      <c r="W1" s="1" t="s">
        <v>0</v>
      </c>
    </row>
    <row r="2" spans="1:23" ht="37.5" customHeight="1" x14ac:dyDescent="0.2">
      <c r="A2" s="214"/>
      <c r="B2" s="215"/>
      <c r="C2" s="215"/>
      <c r="D2" s="215"/>
      <c r="E2" s="215"/>
      <c r="F2" s="215"/>
      <c r="G2" s="215"/>
      <c r="H2" s="215"/>
      <c r="I2" s="215"/>
      <c r="J2" s="215"/>
      <c r="K2" s="215"/>
      <c r="L2" s="215"/>
      <c r="M2" s="215"/>
      <c r="N2" s="215"/>
      <c r="O2" s="215"/>
      <c r="P2" s="215"/>
      <c r="Q2" s="215"/>
      <c r="R2" s="215"/>
      <c r="S2" s="215"/>
      <c r="T2" s="215"/>
      <c r="U2" s="215"/>
      <c r="V2" s="216"/>
      <c r="W2" s="1" t="s">
        <v>332</v>
      </c>
    </row>
    <row r="3" spans="1:23" ht="11.25" customHeight="1" x14ac:dyDescent="0.2">
      <c r="A3" s="3"/>
      <c r="B3" s="3"/>
      <c r="C3" s="3"/>
      <c r="D3" s="3"/>
      <c r="E3" s="3"/>
      <c r="F3" s="3"/>
      <c r="G3" s="4"/>
      <c r="H3" s="3"/>
      <c r="I3" s="3"/>
      <c r="J3" s="3"/>
      <c r="K3" s="5"/>
      <c r="L3" s="5"/>
      <c r="M3" s="5"/>
      <c r="N3" s="5"/>
      <c r="O3" s="6"/>
      <c r="P3" s="5"/>
      <c r="Q3" s="5"/>
      <c r="R3" s="5"/>
      <c r="S3" s="5"/>
      <c r="T3" s="5"/>
      <c r="U3" s="7"/>
      <c r="V3" s="7"/>
      <c r="W3" s="8"/>
    </row>
    <row r="4" spans="1:23" ht="42.75" customHeight="1" x14ac:dyDescent="0.2">
      <c r="A4" s="217" t="s">
        <v>2</v>
      </c>
      <c r="B4" s="190"/>
      <c r="C4" s="190"/>
      <c r="D4" s="191"/>
      <c r="E4" s="168" t="s">
        <v>299</v>
      </c>
      <c r="F4" s="168" t="s">
        <v>368</v>
      </c>
      <c r="G4" s="168" t="s">
        <v>3</v>
      </c>
      <c r="H4" s="168" t="s">
        <v>4</v>
      </c>
      <c r="I4" s="168" t="s">
        <v>5</v>
      </c>
      <c r="J4" s="168" t="s">
        <v>6</v>
      </c>
      <c r="K4" s="168" t="s">
        <v>7</v>
      </c>
      <c r="L4" s="218" t="s">
        <v>8</v>
      </c>
      <c r="M4" s="190"/>
      <c r="N4" s="190"/>
      <c r="O4" s="190"/>
      <c r="P4" s="191"/>
      <c r="Q4" s="219" t="s">
        <v>280</v>
      </c>
      <c r="R4" s="215"/>
      <c r="S4" s="216"/>
      <c r="T4" s="222" t="s">
        <v>9</v>
      </c>
      <c r="U4" s="220" t="s">
        <v>285</v>
      </c>
      <c r="V4" s="221"/>
      <c r="W4" s="221"/>
    </row>
    <row r="5" spans="1:23" ht="33" customHeight="1" x14ac:dyDescent="0.2">
      <c r="A5" s="64" t="s">
        <v>10</v>
      </c>
      <c r="B5" s="64" t="s">
        <v>11</v>
      </c>
      <c r="C5" s="64" t="s">
        <v>12</v>
      </c>
      <c r="D5" s="64" t="s">
        <v>13</v>
      </c>
      <c r="E5" s="169"/>
      <c r="F5" s="169"/>
      <c r="G5" s="169"/>
      <c r="H5" s="169"/>
      <c r="I5" s="169"/>
      <c r="J5" s="169"/>
      <c r="K5" s="169"/>
      <c r="L5" s="65" t="s">
        <v>14</v>
      </c>
      <c r="M5" s="65">
        <v>2019</v>
      </c>
      <c r="N5" s="65">
        <v>2020</v>
      </c>
      <c r="O5" s="65">
        <v>2021</v>
      </c>
      <c r="P5" s="65">
        <v>2022</v>
      </c>
      <c r="Q5" s="9" t="s">
        <v>15</v>
      </c>
      <c r="R5" s="9" t="s">
        <v>16</v>
      </c>
      <c r="S5" s="9" t="s">
        <v>17</v>
      </c>
      <c r="T5" s="223"/>
      <c r="U5" s="10" t="s">
        <v>18</v>
      </c>
      <c r="V5" s="10" t="s">
        <v>19</v>
      </c>
      <c r="W5" s="11" t="s">
        <v>20</v>
      </c>
    </row>
    <row r="6" spans="1:23" ht="63.75" customHeight="1" x14ac:dyDescent="0.2">
      <c r="A6" s="66" t="s">
        <v>21</v>
      </c>
      <c r="B6" s="186" t="s">
        <v>22</v>
      </c>
      <c r="C6" s="186" t="s">
        <v>23</v>
      </c>
      <c r="D6" s="186" t="s">
        <v>24</v>
      </c>
      <c r="E6" s="208" t="s">
        <v>283</v>
      </c>
      <c r="F6" s="186" t="s">
        <v>281</v>
      </c>
      <c r="G6" s="67" t="s">
        <v>25</v>
      </c>
      <c r="H6" s="67" t="s">
        <v>335</v>
      </c>
      <c r="I6" s="67" t="s">
        <v>26</v>
      </c>
      <c r="J6" s="67" t="s">
        <v>27</v>
      </c>
      <c r="K6" s="67" t="s">
        <v>28</v>
      </c>
      <c r="L6" s="67">
        <v>18</v>
      </c>
      <c r="M6" s="67">
        <v>6</v>
      </c>
      <c r="N6" s="67">
        <v>8</v>
      </c>
      <c r="O6" s="67">
        <v>4</v>
      </c>
      <c r="P6" s="67">
        <v>0</v>
      </c>
      <c r="Q6" s="36">
        <v>0</v>
      </c>
      <c r="R6" s="12"/>
      <c r="S6" s="13">
        <v>0</v>
      </c>
      <c r="T6" s="39" t="s">
        <v>312</v>
      </c>
      <c r="U6" s="192">
        <v>346294500</v>
      </c>
      <c r="V6" s="195"/>
      <c r="W6" s="198">
        <f>V6/U6</f>
        <v>0</v>
      </c>
    </row>
    <row r="7" spans="1:23" ht="67.5" customHeight="1" x14ac:dyDescent="0.2">
      <c r="A7" s="68"/>
      <c r="B7" s="188"/>
      <c r="C7" s="188"/>
      <c r="D7" s="188"/>
      <c r="E7" s="209"/>
      <c r="F7" s="188"/>
      <c r="G7" s="67" t="s">
        <v>29</v>
      </c>
      <c r="H7" s="67" t="s">
        <v>30</v>
      </c>
      <c r="I7" s="67" t="s">
        <v>26</v>
      </c>
      <c r="J7" s="67" t="s">
        <v>31</v>
      </c>
      <c r="K7" s="67" t="s">
        <v>32</v>
      </c>
      <c r="L7" s="67">
        <v>100</v>
      </c>
      <c r="M7" s="67">
        <v>0</v>
      </c>
      <c r="N7" s="67">
        <v>70</v>
      </c>
      <c r="O7" s="67">
        <v>100</v>
      </c>
      <c r="P7" s="67">
        <v>100</v>
      </c>
      <c r="Q7" s="36">
        <f t="shared" ref="Q7:Q14" si="0">P7</f>
        <v>100</v>
      </c>
      <c r="R7" s="12"/>
      <c r="S7" s="13">
        <f t="shared" ref="S7:S11" si="1">R7/Q7</f>
        <v>0</v>
      </c>
      <c r="T7" s="39" t="s">
        <v>312</v>
      </c>
      <c r="U7" s="193"/>
      <c r="V7" s="196"/>
      <c r="W7" s="199"/>
    </row>
    <row r="8" spans="1:23" ht="84.75" customHeight="1" x14ac:dyDescent="0.2">
      <c r="A8" s="68"/>
      <c r="B8" s="188"/>
      <c r="C8" s="188"/>
      <c r="D8" s="188"/>
      <c r="E8" s="209"/>
      <c r="F8" s="188"/>
      <c r="G8" s="67" t="s">
        <v>33</v>
      </c>
      <c r="H8" s="67" t="s">
        <v>34</v>
      </c>
      <c r="I8" s="67" t="s">
        <v>26</v>
      </c>
      <c r="J8" s="67" t="s">
        <v>31</v>
      </c>
      <c r="K8" s="67" t="s">
        <v>32</v>
      </c>
      <c r="L8" s="67">
        <v>100</v>
      </c>
      <c r="M8" s="67">
        <v>0</v>
      </c>
      <c r="N8" s="67">
        <v>70</v>
      </c>
      <c r="O8" s="67">
        <v>100</v>
      </c>
      <c r="P8" s="67">
        <v>100</v>
      </c>
      <c r="Q8" s="36">
        <f t="shared" si="0"/>
        <v>100</v>
      </c>
      <c r="R8" s="12"/>
      <c r="S8" s="13">
        <f t="shared" ref="S8" si="2">R8/Q8</f>
        <v>0</v>
      </c>
      <c r="T8" s="39" t="s">
        <v>312</v>
      </c>
      <c r="U8" s="193"/>
      <c r="V8" s="196"/>
      <c r="W8" s="199"/>
    </row>
    <row r="9" spans="1:23" ht="58.5" customHeight="1" x14ac:dyDescent="0.2">
      <c r="A9" s="68"/>
      <c r="B9" s="188"/>
      <c r="C9" s="188"/>
      <c r="D9" s="188"/>
      <c r="E9" s="209"/>
      <c r="F9" s="188"/>
      <c r="G9" s="67" t="s">
        <v>35</v>
      </c>
      <c r="H9" s="67" t="s">
        <v>36</v>
      </c>
      <c r="I9" s="67" t="s">
        <v>26</v>
      </c>
      <c r="J9" s="67" t="s">
        <v>31</v>
      </c>
      <c r="K9" s="67" t="s">
        <v>32</v>
      </c>
      <c r="L9" s="67">
        <v>100</v>
      </c>
      <c r="M9" s="67">
        <v>0</v>
      </c>
      <c r="N9" s="67">
        <v>90</v>
      </c>
      <c r="O9" s="67">
        <v>100</v>
      </c>
      <c r="P9" s="67">
        <v>100</v>
      </c>
      <c r="Q9" s="36">
        <f t="shared" si="0"/>
        <v>100</v>
      </c>
      <c r="R9" s="12"/>
      <c r="S9" s="13">
        <f t="shared" si="1"/>
        <v>0</v>
      </c>
      <c r="T9" s="39" t="s">
        <v>312</v>
      </c>
      <c r="U9" s="193"/>
      <c r="V9" s="196"/>
      <c r="W9" s="199"/>
    </row>
    <row r="10" spans="1:23" ht="58.5" customHeight="1" x14ac:dyDescent="0.2">
      <c r="A10" s="68"/>
      <c r="B10" s="188"/>
      <c r="C10" s="188"/>
      <c r="D10" s="188"/>
      <c r="E10" s="209"/>
      <c r="F10" s="207"/>
      <c r="G10" s="67" t="s">
        <v>37</v>
      </c>
      <c r="H10" s="67" t="s">
        <v>38</v>
      </c>
      <c r="I10" s="67" t="s">
        <v>26</v>
      </c>
      <c r="J10" s="67" t="s">
        <v>31</v>
      </c>
      <c r="K10" s="67" t="s">
        <v>28</v>
      </c>
      <c r="L10" s="67">
        <v>1</v>
      </c>
      <c r="M10" s="67">
        <v>1</v>
      </c>
      <c r="N10" s="67">
        <v>1</v>
      </c>
      <c r="O10" s="67">
        <v>1</v>
      </c>
      <c r="P10" s="67">
        <v>1</v>
      </c>
      <c r="Q10" s="36">
        <f t="shared" si="0"/>
        <v>1</v>
      </c>
      <c r="R10" s="12"/>
      <c r="S10" s="13">
        <f t="shared" si="1"/>
        <v>0</v>
      </c>
      <c r="T10" s="39" t="s">
        <v>312</v>
      </c>
      <c r="U10" s="194"/>
      <c r="V10" s="197"/>
      <c r="W10" s="200"/>
    </row>
    <row r="11" spans="1:23" ht="52.5" customHeight="1" x14ac:dyDescent="0.2">
      <c r="A11" s="68"/>
      <c r="B11" s="188"/>
      <c r="C11" s="188"/>
      <c r="D11" s="188"/>
      <c r="E11" s="209"/>
      <c r="F11" s="205" t="s">
        <v>282</v>
      </c>
      <c r="G11" s="69" t="s">
        <v>39</v>
      </c>
      <c r="H11" s="67" t="s">
        <v>40</v>
      </c>
      <c r="I11" s="67" t="s">
        <v>26</v>
      </c>
      <c r="J11" s="67" t="s">
        <v>31</v>
      </c>
      <c r="K11" s="67" t="s">
        <v>28</v>
      </c>
      <c r="L11" s="67">
        <v>100</v>
      </c>
      <c r="M11" s="67">
        <v>0</v>
      </c>
      <c r="N11" s="67">
        <v>50</v>
      </c>
      <c r="O11" s="67">
        <v>100</v>
      </c>
      <c r="P11" s="67">
        <v>100</v>
      </c>
      <c r="Q11" s="36">
        <f>P11</f>
        <v>100</v>
      </c>
      <c r="R11" s="12"/>
      <c r="S11" s="13">
        <f t="shared" si="1"/>
        <v>0</v>
      </c>
      <c r="T11" s="39" t="s">
        <v>312</v>
      </c>
      <c r="U11" s="201">
        <v>2237465065</v>
      </c>
      <c r="V11" s="195"/>
      <c r="W11" s="203">
        <f>V11/U11</f>
        <v>0</v>
      </c>
    </row>
    <row r="12" spans="1:23" ht="58.5" customHeight="1" x14ac:dyDescent="0.2">
      <c r="A12" s="68"/>
      <c r="B12" s="187"/>
      <c r="C12" s="187"/>
      <c r="D12" s="187"/>
      <c r="E12" s="210"/>
      <c r="F12" s="206"/>
      <c r="G12" s="69" t="s">
        <v>41</v>
      </c>
      <c r="H12" s="67" t="s">
        <v>42</v>
      </c>
      <c r="I12" s="67" t="s">
        <v>26</v>
      </c>
      <c r="J12" s="67" t="s">
        <v>31</v>
      </c>
      <c r="K12" s="67" t="s">
        <v>32</v>
      </c>
      <c r="L12" s="67">
        <v>100</v>
      </c>
      <c r="M12" s="67">
        <v>0</v>
      </c>
      <c r="N12" s="67">
        <v>50</v>
      </c>
      <c r="O12" s="67">
        <v>90</v>
      </c>
      <c r="P12" s="67">
        <v>100</v>
      </c>
      <c r="Q12" s="36">
        <f t="shared" si="0"/>
        <v>100</v>
      </c>
      <c r="R12" s="12"/>
      <c r="S12" s="13">
        <f>R12/Q12</f>
        <v>0</v>
      </c>
      <c r="T12" s="39" t="s">
        <v>312</v>
      </c>
      <c r="U12" s="202"/>
      <c r="V12" s="197"/>
      <c r="W12" s="204"/>
    </row>
    <row r="13" spans="1:23" ht="24" customHeight="1" x14ac:dyDescent="0.2">
      <c r="A13" s="70"/>
      <c r="B13" s="189" t="s">
        <v>44</v>
      </c>
      <c r="C13" s="190"/>
      <c r="D13" s="190"/>
      <c r="E13" s="190"/>
      <c r="F13" s="227"/>
      <c r="G13" s="190"/>
      <c r="H13" s="190"/>
      <c r="I13" s="190"/>
      <c r="J13" s="190"/>
      <c r="K13" s="190"/>
      <c r="L13" s="190"/>
      <c r="M13" s="190"/>
      <c r="N13" s="190"/>
      <c r="O13" s="190"/>
      <c r="P13" s="191"/>
      <c r="Q13" s="14"/>
      <c r="R13" s="14"/>
      <c r="S13" s="14">
        <f>+AVERAGE(S6:S12)</f>
        <v>0</v>
      </c>
      <c r="T13" s="15"/>
      <c r="U13" s="16">
        <f>SUM(U6:U12)</f>
        <v>2583759565</v>
      </c>
      <c r="V13" s="16">
        <f t="shared" ref="V13" si="3">SUM(V6)</f>
        <v>0</v>
      </c>
      <c r="W13" s="17">
        <f t="shared" ref="W13:W16" si="4">V13/U13</f>
        <v>0</v>
      </c>
    </row>
    <row r="14" spans="1:23" ht="95.25" customHeight="1" x14ac:dyDescent="0.2">
      <c r="A14" s="70"/>
      <c r="B14" s="66" t="s">
        <v>45</v>
      </c>
      <c r="C14" s="66" t="s">
        <v>46</v>
      </c>
      <c r="D14" s="66" t="s">
        <v>47</v>
      </c>
      <c r="E14" s="66" t="s">
        <v>336</v>
      </c>
      <c r="F14" s="66" t="s">
        <v>337</v>
      </c>
      <c r="G14" s="67" t="s">
        <v>48</v>
      </c>
      <c r="H14" s="67" t="s">
        <v>49</v>
      </c>
      <c r="I14" s="67" t="s">
        <v>26</v>
      </c>
      <c r="J14" s="67" t="s">
        <v>31</v>
      </c>
      <c r="K14" s="67" t="s">
        <v>28</v>
      </c>
      <c r="L14" s="67">
        <v>500</v>
      </c>
      <c r="M14" s="67">
        <v>60</v>
      </c>
      <c r="N14" s="67">
        <v>150</v>
      </c>
      <c r="O14" s="67">
        <v>200</v>
      </c>
      <c r="P14" s="67">
        <v>90</v>
      </c>
      <c r="Q14" s="36">
        <f t="shared" si="0"/>
        <v>90</v>
      </c>
      <c r="R14" s="12"/>
      <c r="S14" s="13">
        <f>R14/Q16</f>
        <v>0</v>
      </c>
      <c r="T14" s="41" t="s">
        <v>50</v>
      </c>
      <c r="U14" s="47">
        <v>3063314826</v>
      </c>
      <c r="V14" s="45"/>
      <c r="W14" s="44">
        <f t="shared" si="4"/>
        <v>0</v>
      </c>
    </row>
    <row r="15" spans="1:23" x14ac:dyDescent="0.2">
      <c r="A15" s="71"/>
      <c r="B15" s="189" t="s">
        <v>51</v>
      </c>
      <c r="C15" s="190"/>
      <c r="D15" s="190"/>
      <c r="E15" s="190"/>
      <c r="F15" s="190"/>
      <c r="G15" s="190"/>
      <c r="H15" s="190"/>
      <c r="I15" s="190"/>
      <c r="J15" s="190"/>
      <c r="K15" s="190"/>
      <c r="L15" s="190"/>
      <c r="M15" s="190"/>
      <c r="N15" s="190"/>
      <c r="O15" s="190"/>
      <c r="P15" s="191"/>
      <c r="Q15" s="14"/>
      <c r="R15" s="14"/>
      <c r="S15" s="14">
        <f>+AVERAGE(S14)</f>
        <v>0</v>
      </c>
      <c r="T15" s="18"/>
      <c r="U15" s="16">
        <f>SUM(U14)</f>
        <v>3063314826</v>
      </c>
      <c r="V15" s="16">
        <f t="shared" ref="V15" si="5">SUM(V14)</f>
        <v>0</v>
      </c>
      <c r="W15" s="17">
        <f t="shared" si="4"/>
        <v>0</v>
      </c>
    </row>
    <row r="16" spans="1:23" ht="96.75" customHeight="1" x14ac:dyDescent="0.2">
      <c r="A16" s="66" t="s">
        <v>52</v>
      </c>
      <c r="B16" s="186" t="s">
        <v>53</v>
      </c>
      <c r="C16" s="186" t="s">
        <v>54</v>
      </c>
      <c r="D16" s="186" t="s">
        <v>55</v>
      </c>
      <c r="E16" s="186" t="s">
        <v>56</v>
      </c>
      <c r="F16" s="186" t="s">
        <v>300</v>
      </c>
      <c r="G16" s="67" t="s">
        <v>57</v>
      </c>
      <c r="H16" s="67" t="s">
        <v>338</v>
      </c>
      <c r="I16" s="67" t="s">
        <v>58</v>
      </c>
      <c r="J16" s="67" t="s">
        <v>31</v>
      </c>
      <c r="K16" s="67" t="s">
        <v>32</v>
      </c>
      <c r="L16" s="67">
        <v>100</v>
      </c>
      <c r="M16" s="67">
        <v>0</v>
      </c>
      <c r="N16" s="67">
        <v>100</v>
      </c>
      <c r="O16" s="67">
        <v>100</v>
      </c>
      <c r="P16" s="67">
        <v>100</v>
      </c>
      <c r="Q16" s="36">
        <f>P16</f>
        <v>100</v>
      </c>
      <c r="R16" s="12"/>
      <c r="S16" s="13">
        <f>R16/Q16</f>
        <v>0</v>
      </c>
      <c r="T16" s="42" t="s">
        <v>339</v>
      </c>
      <c r="U16" s="224">
        <v>172167202</v>
      </c>
      <c r="V16" s="225"/>
      <c r="W16" s="226">
        <f t="shared" si="4"/>
        <v>0</v>
      </c>
    </row>
    <row r="17" spans="1:23" ht="138" customHeight="1" x14ac:dyDescent="0.2">
      <c r="A17" s="68"/>
      <c r="B17" s="187"/>
      <c r="C17" s="187"/>
      <c r="D17" s="187"/>
      <c r="E17" s="187"/>
      <c r="F17" s="188"/>
      <c r="G17" s="67" t="s">
        <v>59</v>
      </c>
      <c r="H17" s="67" t="s">
        <v>340</v>
      </c>
      <c r="I17" s="67" t="s">
        <v>58</v>
      </c>
      <c r="J17" s="67" t="s">
        <v>27</v>
      </c>
      <c r="K17" s="67" t="s">
        <v>28</v>
      </c>
      <c r="L17" s="67">
        <v>6</v>
      </c>
      <c r="M17" s="67">
        <v>0</v>
      </c>
      <c r="N17" s="67">
        <v>2</v>
      </c>
      <c r="O17" s="67">
        <v>2</v>
      </c>
      <c r="P17" s="67">
        <v>2</v>
      </c>
      <c r="Q17" s="36">
        <f>P17</f>
        <v>2</v>
      </c>
      <c r="R17" s="12"/>
      <c r="S17" s="13">
        <f t="shared" ref="S17:S18" si="6">R17/Q17</f>
        <v>0</v>
      </c>
      <c r="T17" s="43" t="s">
        <v>339</v>
      </c>
      <c r="U17" s="224"/>
      <c r="V17" s="225"/>
      <c r="W17" s="226"/>
    </row>
    <row r="18" spans="1:23" ht="80.25" customHeight="1" x14ac:dyDescent="0.2">
      <c r="A18" s="68"/>
      <c r="B18" s="66" t="s">
        <v>60</v>
      </c>
      <c r="C18" s="66" t="s">
        <v>54</v>
      </c>
      <c r="D18" s="66" t="s">
        <v>61</v>
      </c>
      <c r="E18" s="66" t="s">
        <v>62</v>
      </c>
      <c r="F18" s="187"/>
      <c r="G18" s="67" t="s">
        <v>341</v>
      </c>
      <c r="H18" s="67" t="s">
        <v>63</v>
      </c>
      <c r="I18" s="67" t="s">
        <v>26</v>
      </c>
      <c r="J18" s="67" t="s">
        <v>27</v>
      </c>
      <c r="K18" s="67" t="s">
        <v>32</v>
      </c>
      <c r="L18" s="67">
        <v>100</v>
      </c>
      <c r="M18" s="67">
        <v>0</v>
      </c>
      <c r="N18" s="67">
        <v>100</v>
      </c>
      <c r="O18" s="67">
        <v>100</v>
      </c>
      <c r="P18" s="67">
        <v>100</v>
      </c>
      <c r="Q18" s="36">
        <f>P18</f>
        <v>100</v>
      </c>
      <c r="R18" s="12"/>
      <c r="S18" s="13">
        <f t="shared" si="6"/>
        <v>0</v>
      </c>
      <c r="T18" s="38" t="s">
        <v>339</v>
      </c>
      <c r="U18" s="224"/>
      <c r="V18" s="225"/>
      <c r="W18" s="226"/>
    </row>
    <row r="19" spans="1:23" ht="14.25" customHeight="1" x14ac:dyDescent="0.2">
      <c r="A19" s="71"/>
      <c r="B19" s="189" t="s">
        <v>64</v>
      </c>
      <c r="C19" s="190"/>
      <c r="D19" s="190"/>
      <c r="E19" s="190"/>
      <c r="F19" s="190"/>
      <c r="G19" s="190"/>
      <c r="H19" s="190"/>
      <c r="I19" s="190"/>
      <c r="J19" s="190"/>
      <c r="K19" s="190"/>
      <c r="L19" s="190"/>
      <c r="M19" s="190"/>
      <c r="N19" s="190"/>
      <c r="O19" s="190"/>
      <c r="P19" s="191"/>
      <c r="Q19" s="14"/>
      <c r="R19" s="14"/>
      <c r="S19" s="14">
        <f>+AVERAGE(S16:S18)</f>
        <v>0</v>
      </c>
      <c r="T19" s="15"/>
      <c r="U19" s="16">
        <f t="shared" ref="U19:V19" si="7">SUM(U16)</f>
        <v>172167202</v>
      </c>
      <c r="V19" s="16">
        <f t="shared" si="7"/>
        <v>0</v>
      </c>
      <c r="W19" s="19">
        <f t="shared" ref="W19:W20" si="8">V19/U19</f>
        <v>0</v>
      </c>
    </row>
    <row r="20" spans="1:23" ht="86.25" customHeight="1" x14ac:dyDescent="0.2">
      <c r="A20" s="186" t="s">
        <v>65</v>
      </c>
      <c r="B20" s="186" t="s">
        <v>66</v>
      </c>
      <c r="C20" s="186" t="s">
        <v>67</v>
      </c>
      <c r="D20" s="186" t="s">
        <v>68</v>
      </c>
      <c r="E20" s="186" t="s">
        <v>69</v>
      </c>
      <c r="F20" s="186" t="s">
        <v>301</v>
      </c>
      <c r="G20" s="67" t="s">
        <v>71</v>
      </c>
      <c r="H20" s="67" t="s">
        <v>72</v>
      </c>
      <c r="I20" s="67" t="s">
        <v>26</v>
      </c>
      <c r="J20" s="67" t="s">
        <v>31</v>
      </c>
      <c r="K20" s="67" t="s">
        <v>28</v>
      </c>
      <c r="L20" s="67">
        <v>1</v>
      </c>
      <c r="M20" s="67">
        <v>0</v>
      </c>
      <c r="N20" s="67">
        <v>0</v>
      </c>
      <c r="O20" s="67">
        <v>1</v>
      </c>
      <c r="P20" s="67">
        <v>1</v>
      </c>
      <c r="Q20" s="36">
        <f>P20</f>
        <v>1</v>
      </c>
      <c r="R20" s="12"/>
      <c r="S20" s="13">
        <f t="shared" ref="S20" si="9">R20/Q20</f>
        <v>0</v>
      </c>
      <c r="T20" s="37" t="s">
        <v>50</v>
      </c>
      <c r="U20" s="224">
        <v>800884415</v>
      </c>
      <c r="V20" s="225"/>
      <c r="W20" s="226">
        <f t="shared" si="8"/>
        <v>0</v>
      </c>
    </row>
    <row r="21" spans="1:23" ht="70.5" customHeight="1" x14ac:dyDescent="0.2">
      <c r="A21" s="188"/>
      <c r="B21" s="187"/>
      <c r="C21" s="187"/>
      <c r="D21" s="187"/>
      <c r="E21" s="187"/>
      <c r="F21" s="187"/>
      <c r="G21" s="67" t="s">
        <v>342</v>
      </c>
      <c r="H21" s="67" t="s">
        <v>73</v>
      </c>
      <c r="I21" s="67" t="s">
        <v>26</v>
      </c>
      <c r="J21" s="67" t="s">
        <v>27</v>
      </c>
      <c r="K21" s="67" t="s">
        <v>32</v>
      </c>
      <c r="L21" s="67">
        <v>100</v>
      </c>
      <c r="M21" s="67">
        <v>0</v>
      </c>
      <c r="N21" s="67">
        <v>1</v>
      </c>
      <c r="O21" s="67">
        <v>1</v>
      </c>
      <c r="P21" s="67">
        <v>1</v>
      </c>
      <c r="Q21" s="36">
        <f>P21</f>
        <v>1</v>
      </c>
      <c r="R21" s="12"/>
      <c r="S21" s="13">
        <f t="shared" ref="S21" si="10">R21/Q21</f>
        <v>0</v>
      </c>
      <c r="T21" s="37" t="s">
        <v>50</v>
      </c>
      <c r="U21" s="224"/>
      <c r="V21" s="225"/>
      <c r="W21" s="226"/>
    </row>
    <row r="22" spans="1:23" ht="14.25" customHeight="1" x14ac:dyDescent="0.2">
      <c r="A22" s="71"/>
      <c r="B22" s="189" t="s">
        <v>74</v>
      </c>
      <c r="C22" s="190"/>
      <c r="D22" s="190"/>
      <c r="E22" s="190"/>
      <c r="F22" s="190"/>
      <c r="G22" s="190"/>
      <c r="H22" s="190"/>
      <c r="I22" s="190"/>
      <c r="J22" s="190"/>
      <c r="K22" s="190"/>
      <c r="L22" s="190"/>
      <c r="M22" s="190"/>
      <c r="N22" s="190"/>
      <c r="O22" s="190"/>
      <c r="P22" s="191"/>
      <c r="Q22" s="14"/>
      <c r="R22" s="14"/>
      <c r="S22" s="14">
        <f>+AVERAGE(S20:S21)</f>
        <v>0</v>
      </c>
      <c r="T22" s="15"/>
      <c r="U22" s="20">
        <f t="shared" ref="U22:V22" si="11">SUM(U20)</f>
        <v>800884415</v>
      </c>
      <c r="V22" s="20">
        <f t="shared" si="11"/>
        <v>0</v>
      </c>
      <c r="W22" s="21">
        <f t="shared" ref="W22:W23" si="12">V22/U22</f>
        <v>0</v>
      </c>
    </row>
    <row r="23" spans="1:23" ht="122.25" customHeight="1" x14ac:dyDescent="0.2">
      <c r="A23" s="72" t="s">
        <v>75</v>
      </c>
      <c r="B23" s="67" t="s">
        <v>76</v>
      </c>
      <c r="C23" s="66" t="s">
        <v>77</v>
      </c>
      <c r="D23" s="67" t="s">
        <v>78</v>
      </c>
      <c r="E23" s="67" t="s">
        <v>79</v>
      </c>
      <c r="F23" s="186" t="s">
        <v>343</v>
      </c>
      <c r="G23" s="67" t="s">
        <v>80</v>
      </c>
      <c r="H23" s="67" t="s">
        <v>81</v>
      </c>
      <c r="I23" s="67" t="s">
        <v>26</v>
      </c>
      <c r="J23" s="67" t="s">
        <v>31</v>
      </c>
      <c r="K23" s="67" t="s">
        <v>32</v>
      </c>
      <c r="L23" s="67">
        <v>100</v>
      </c>
      <c r="M23" s="67">
        <v>25</v>
      </c>
      <c r="N23" s="67">
        <v>75</v>
      </c>
      <c r="O23" s="67">
        <v>100</v>
      </c>
      <c r="P23" s="67">
        <v>100</v>
      </c>
      <c r="Q23" s="36">
        <f>P23</f>
        <v>100</v>
      </c>
      <c r="R23" s="12"/>
      <c r="S23" s="13">
        <f t="shared" ref="S23:S24" si="13">R23/Q23</f>
        <v>0</v>
      </c>
      <c r="T23" s="37" t="s">
        <v>344</v>
      </c>
      <c r="U23" s="224">
        <v>569477207</v>
      </c>
      <c r="V23" s="225"/>
      <c r="W23" s="226">
        <f t="shared" si="12"/>
        <v>0</v>
      </c>
    </row>
    <row r="24" spans="1:23" ht="79.5" customHeight="1" x14ac:dyDescent="0.2">
      <c r="A24" s="73"/>
      <c r="B24" s="67" t="s">
        <v>82</v>
      </c>
      <c r="C24" s="66" t="s">
        <v>77</v>
      </c>
      <c r="D24" s="67" t="s">
        <v>83</v>
      </c>
      <c r="E24" s="67" t="s">
        <v>345</v>
      </c>
      <c r="F24" s="187"/>
      <c r="G24" s="67" t="s">
        <v>84</v>
      </c>
      <c r="H24" s="67" t="s">
        <v>346</v>
      </c>
      <c r="I24" s="67" t="s">
        <v>26</v>
      </c>
      <c r="J24" s="67" t="s">
        <v>31</v>
      </c>
      <c r="K24" s="67" t="s">
        <v>28</v>
      </c>
      <c r="L24" s="67">
        <v>8</v>
      </c>
      <c r="M24" s="67">
        <v>7</v>
      </c>
      <c r="N24" s="67">
        <v>7</v>
      </c>
      <c r="O24" s="67">
        <v>8</v>
      </c>
      <c r="P24" s="67">
        <v>8</v>
      </c>
      <c r="Q24" s="36">
        <f>P24</f>
        <v>8</v>
      </c>
      <c r="R24" s="12"/>
      <c r="S24" s="13">
        <f t="shared" si="13"/>
        <v>0</v>
      </c>
      <c r="T24" s="37" t="s">
        <v>50</v>
      </c>
      <c r="U24" s="224"/>
      <c r="V24" s="225"/>
      <c r="W24" s="226"/>
    </row>
    <row r="25" spans="1:23" ht="14.25" customHeight="1" x14ac:dyDescent="0.2">
      <c r="A25" s="73"/>
      <c r="B25" s="189" t="s">
        <v>85</v>
      </c>
      <c r="C25" s="190"/>
      <c r="D25" s="190"/>
      <c r="E25" s="190"/>
      <c r="F25" s="190"/>
      <c r="G25" s="190"/>
      <c r="H25" s="190"/>
      <c r="I25" s="190"/>
      <c r="J25" s="190"/>
      <c r="K25" s="190"/>
      <c r="L25" s="190"/>
      <c r="M25" s="190"/>
      <c r="N25" s="190"/>
      <c r="O25" s="190"/>
      <c r="P25" s="191"/>
      <c r="Q25" s="14"/>
      <c r="R25" s="14"/>
      <c r="S25" s="14">
        <f>+AVERAGE(S23:S24)</f>
        <v>0</v>
      </c>
      <c r="T25" s="15"/>
      <c r="U25" s="20">
        <f t="shared" ref="U25:V25" si="14">SUM(U23:U24)</f>
        <v>569477207</v>
      </c>
      <c r="V25" s="20">
        <f t="shared" si="14"/>
        <v>0</v>
      </c>
      <c r="W25" s="21">
        <f t="shared" ref="W25:W26" si="15">V25/U25</f>
        <v>0</v>
      </c>
    </row>
    <row r="26" spans="1:23" ht="123.75" customHeight="1" x14ac:dyDescent="0.2">
      <c r="A26" s="73"/>
      <c r="B26" s="66" t="s">
        <v>86</v>
      </c>
      <c r="C26" s="186" t="s">
        <v>87</v>
      </c>
      <c r="D26" s="186" t="s">
        <v>88</v>
      </c>
      <c r="E26" s="67" t="s">
        <v>86</v>
      </c>
      <c r="F26" s="186" t="s">
        <v>302</v>
      </c>
      <c r="G26" s="67" t="s">
        <v>89</v>
      </c>
      <c r="H26" s="67" t="s">
        <v>90</v>
      </c>
      <c r="I26" s="67" t="s">
        <v>26</v>
      </c>
      <c r="J26" s="67" t="s">
        <v>31</v>
      </c>
      <c r="K26" s="67" t="s">
        <v>28</v>
      </c>
      <c r="L26" s="67">
        <v>1</v>
      </c>
      <c r="M26" s="67">
        <v>1</v>
      </c>
      <c r="N26" s="67">
        <v>1</v>
      </c>
      <c r="O26" s="67">
        <v>1</v>
      </c>
      <c r="P26" s="67">
        <v>1</v>
      </c>
      <c r="Q26" s="36">
        <f>P26</f>
        <v>1</v>
      </c>
      <c r="R26" s="12"/>
      <c r="S26" s="13">
        <f t="shared" ref="S26" si="16">R26/Q26</f>
        <v>0</v>
      </c>
      <c r="T26" s="37" t="s">
        <v>339</v>
      </c>
      <c r="U26" s="224">
        <v>191739387</v>
      </c>
      <c r="V26" s="225"/>
      <c r="W26" s="226">
        <f t="shared" si="15"/>
        <v>0</v>
      </c>
    </row>
    <row r="27" spans="1:23" ht="84.75" customHeight="1" x14ac:dyDescent="0.2">
      <c r="A27" s="73"/>
      <c r="B27" s="74"/>
      <c r="C27" s="187"/>
      <c r="D27" s="187"/>
      <c r="E27" s="67" t="s">
        <v>91</v>
      </c>
      <c r="F27" s="187"/>
      <c r="G27" s="67" t="s">
        <v>347</v>
      </c>
      <c r="H27" s="67" t="s">
        <v>348</v>
      </c>
      <c r="I27" s="67" t="s">
        <v>26</v>
      </c>
      <c r="J27" s="67" t="s">
        <v>26</v>
      </c>
      <c r="K27" s="67" t="s">
        <v>28</v>
      </c>
      <c r="L27" s="67">
        <v>10</v>
      </c>
      <c r="M27" s="67">
        <v>0</v>
      </c>
      <c r="N27" s="67">
        <v>5</v>
      </c>
      <c r="O27" s="67">
        <v>7</v>
      </c>
      <c r="P27" s="67">
        <v>10</v>
      </c>
      <c r="Q27" s="36">
        <f>P27</f>
        <v>10</v>
      </c>
      <c r="R27" s="12"/>
      <c r="S27" s="13">
        <f>R27/Q27</f>
        <v>0</v>
      </c>
      <c r="T27" s="37" t="s">
        <v>339</v>
      </c>
      <c r="U27" s="224"/>
      <c r="V27" s="225"/>
      <c r="W27" s="226"/>
    </row>
    <row r="28" spans="1:23" ht="14.25" customHeight="1" x14ac:dyDescent="0.2">
      <c r="A28" s="73"/>
      <c r="B28" s="189" t="s">
        <v>92</v>
      </c>
      <c r="C28" s="190"/>
      <c r="D28" s="190"/>
      <c r="E28" s="190"/>
      <c r="F28" s="190"/>
      <c r="G28" s="190"/>
      <c r="H28" s="190"/>
      <c r="I28" s="190"/>
      <c r="J28" s="190"/>
      <c r="K28" s="190"/>
      <c r="L28" s="190"/>
      <c r="M28" s="190"/>
      <c r="N28" s="190"/>
      <c r="O28" s="190"/>
      <c r="P28" s="191"/>
      <c r="Q28" s="14"/>
      <c r="R28" s="14"/>
      <c r="S28" s="14">
        <f>+AVERAGE(S26:S27)</f>
        <v>0</v>
      </c>
      <c r="T28" s="15"/>
      <c r="U28" s="20">
        <f t="shared" ref="U28:V28" si="17">SUM(U26)</f>
        <v>191739387</v>
      </c>
      <c r="V28" s="20">
        <f t="shared" si="17"/>
        <v>0</v>
      </c>
      <c r="W28" s="21">
        <f t="shared" ref="W28:W29" si="18">V28/U28</f>
        <v>0</v>
      </c>
    </row>
    <row r="29" spans="1:23" ht="72.75" customHeight="1" x14ac:dyDescent="0.2">
      <c r="A29" s="73"/>
      <c r="B29" s="66" t="s">
        <v>93</v>
      </c>
      <c r="C29" s="186" t="s">
        <v>94</v>
      </c>
      <c r="D29" s="186" t="s">
        <v>95</v>
      </c>
      <c r="E29" s="186" t="s">
        <v>96</v>
      </c>
      <c r="F29" s="228" t="s">
        <v>349</v>
      </c>
      <c r="G29" s="67" t="s">
        <v>97</v>
      </c>
      <c r="H29" s="67" t="s">
        <v>98</v>
      </c>
      <c r="I29" s="67" t="s">
        <v>26</v>
      </c>
      <c r="J29" s="67" t="s">
        <v>31</v>
      </c>
      <c r="K29" s="67" t="s">
        <v>28</v>
      </c>
      <c r="L29" s="67">
        <v>1</v>
      </c>
      <c r="M29" s="67">
        <v>1</v>
      </c>
      <c r="N29" s="67">
        <v>1</v>
      </c>
      <c r="O29" s="67">
        <v>1</v>
      </c>
      <c r="P29" s="67">
        <v>1</v>
      </c>
      <c r="Q29" s="36">
        <f t="shared" ref="Q29:Q32" si="19">P29</f>
        <v>1</v>
      </c>
      <c r="R29" s="12"/>
      <c r="S29" s="13">
        <f>R29/Q29</f>
        <v>0</v>
      </c>
      <c r="T29" s="37" t="s">
        <v>344</v>
      </c>
      <c r="U29" s="224">
        <v>190191685</v>
      </c>
      <c r="V29" s="225"/>
      <c r="W29" s="226">
        <f t="shared" si="18"/>
        <v>0</v>
      </c>
    </row>
    <row r="30" spans="1:23" ht="109.5" customHeight="1" x14ac:dyDescent="0.2">
      <c r="A30" s="73"/>
      <c r="B30" s="74"/>
      <c r="C30" s="187"/>
      <c r="D30" s="187"/>
      <c r="E30" s="188"/>
      <c r="F30" s="229"/>
      <c r="G30" s="66" t="s">
        <v>99</v>
      </c>
      <c r="H30" s="66" t="s">
        <v>350</v>
      </c>
      <c r="I30" s="66" t="s">
        <v>26</v>
      </c>
      <c r="J30" s="66" t="s">
        <v>27</v>
      </c>
      <c r="K30" s="66" t="s">
        <v>32</v>
      </c>
      <c r="L30" s="66">
        <v>100</v>
      </c>
      <c r="M30" s="66">
        <v>25</v>
      </c>
      <c r="N30" s="66">
        <v>50</v>
      </c>
      <c r="O30" s="66">
        <v>75</v>
      </c>
      <c r="P30" s="66">
        <v>100</v>
      </c>
      <c r="Q30" s="36">
        <f t="shared" si="19"/>
        <v>100</v>
      </c>
      <c r="R30" s="12"/>
      <c r="S30" s="13">
        <f>R30/Q30</f>
        <v>0</v>
      </c>
      <c r="T30" s="37" t="s">
        <v>344</v>
      </c>
      <c r="U30" s="224"/>
      <c r="V30" s="225"/>
      <c r="W30" s="226"/>
    </row>
    <row r="31" spans="1:23" ht="120" customHeight="1" x14ac:dyDescent="0.2">
      <c r="A31" s="73"/>
      <c r="B31" s="66" t="s">
        <v>100</v>
      </c>
      <c r="C31" s="66" t="s">
        <v>94</v>
      </c>
      <c r="D31" s="75" t="s">
        <v>284</v>
      </c>
      <c r="E31" s="76" t="s">
        <v>101</v>
      </c>
      <c r="F31" s="229"/>
      <c r="G31" s="76" t="s">
        <v>102</v>
      </c>
      <c r="H31" s="76" t="s">
        <v>103</v>
      </c>
      <c r="I31" s="76" t="s">
        <v>26</v>
      </c>
      <c r="J31" s="76" t="s">
        <v>27</v>
      </c>
      <c r="K31" s="76" t="s">
        <v>32</v>
      </c>
      <c r="L31" s="76">
        <v>100</v>
      </c>
      <c r="M31" s="76">
        <v>25</v>
      </c>
      <c r="N31" s="76">
        <v>50</v>
      </c>
      <c r="O31" s="76">
        <v>75</v>
      </c>
      <c r="P31" s="76">
        <v>100</v>
      </c>
      <c r="Q31" s="36">
        <f t="shared" si="19"/>
        <v>100</v>
      </c>
      <c r="R31" s="12"/>
      <c r="S31" s="34">
        <f>R31/Q31</f>
        <v>0</v>
      </c>
      <c r="T31" s="42" t="s">
        <v>344</v>
      </c>
      <c r="U31" s="224"/>
      <c r="V31" s="225"/>
      <c r="W31" s="226"/>
    </row>
    <row r="32" spans="1:23" ht="97.5" customHeight="1" x14ac:dyDescent="0.2">
      <c r="A32" s="73"/>
      <c r="B32" s="67" t="s">
        <v>104</v>
      </c>
      <c r="C32" s="66" t="s">
        <v>94</v>
      </c>
      <c r="D32" s="67" t="s">
        <v>105</v>
      </c>
      <c r="E32" s="74" t="s">
        <v>104</v>
      </c>
      <c r="F32" s="230"/>
      <c r="G32" s="74" t="s">
        <v>106</v>
      </c>
      <c r="H32" s="74" t="s">
        <v>107</v>
      </c>
      <c r="I32" s="74" t="s">
        <v>26</v>
      </c>
      <c r="J32" s="74" t="s">
        <v>31</v>
      </c>
      <c r="K32" s="74" t="s">
        <v>28</v>
      </c>
      <c r="L32" s="74">
        <v>1</v>
      </c>
      <c r="M32" s="74">
        <v>1</v>
      </c>
      <c r="N32" s="74">
        <v>0</v>
      </c>
      <c r="O32" s="74">
        <v>1</v>
      </c>
      <c r="P32" s="74">
        <v>1</v>
      </c>
      <c r="Q32" s="36">
        <f t="shared" si="19"/>
        <v>1</v>
      </c>
      <c r="R32" s="12"/>
      <c r="S32" s="34">
        <f>R32/Q32</f>
        <v>0</v>
      </c>
      <c r="T32" s="37" t="s">
        <v>344</v>
      </c>
      <c r="U32" s="224"/>
      <c r="V32" s="225"/>
      <c r="W32" s="226"/>
    </row>
    <row r="33" spans="1:23" ht="19.5" customHeight="1" x14ac:dyDescent="0.2">
      <c r="A33" s="73"/>
      <c r="B33" s="189" t="s">
        <v>108</v>
      </c>
      <c r="C33" s="190"/>
      <c r="D33" s="190"/>
      <c r="E33" s="190"/>
      <c r="F33" s="190"/>
      <c r="G33" s="190"/>
      <c r="H33" s="190"/>
      <c r="I33" s="190"/>
      <c r="J33" s="190"/>
      <c r="K33" s="190"/>
      <c r="L33" s="190"/>
      <c r="M33" s="190"/>
      <c r="N33" s="190"/>
      <c r="O33" s="190"/>
      <c r="P33" s="191"/>
      <c r="Q33" s="14"/>
      <c r="R33" s="14"/>
      <c r="S33" s="14">
        <f>+AVERAGE(S29:S32)</f>
        <v>0</v>
      </c>
      <c r="T33" s="15"/>
      <c r="U33" s="20">
        <f>SUM(U29:U32)</f>
        <v>190191685</v>
      </c>
      <c r="V33" s="20">
        <f>SUM(V29:V32)</f>
        <v>0</v>
      </c>
      <c r="W33" s="21">
        <f t="shared" ref="W33:W34" si="20">V33/U33</f>
        <v>0</v>
      </c>
    </row>
    <row r="34" spans="1:23" ht="106.5" customHeight="1" x14ac:dyDescent="0.2">
      <c r="A34" s="73"/>
      <c r="B34" s="67" t="s">
        <v>109</v>
      </c>
      <c r="C34" s="67" t="s">
        <v>110</v>
      </c>
      <c r="D34" s="67" t="s">
        <v>111</v>
      </c>
      <c r="E34" s="67" t="s">
        <v>112</v>
      </c>
      <c r="F34" s="186" t="s">
        <v>303</v>
      </c>
      <c r="G34" s="67" t="s">
        <v>113</v>
      </c>
      <c r="H34" s="67" t="s">
        <v>351</v>
      </c>
      <c r="I34" s="67" t="s">
        <v>58</v>
      </c>
      <c r="J34" s="67" t="s">
        <v>31</v>
      </c>
      <c r="K34" s="67" t="s">
        <v>32</v>
      </c>
      <c r="L34" s="67">
        <v>100</v>
      </c>
      <c r="M34" s="67">
        <v>20</v>
      </c>
      <c r="N34" s="67">
        <v>60</v>
      </c>
      <c r="O34" s="67">
        <v>80</v>
      </c>
      <c r="P34" s="67">
        <v>100</v>
      </c>
      <c r="Q34" s="36">
        <f>P34</f>
        <v>100</v>
      </c>
      <c r="R34" s="12"/>
      <c r="S34" s="13">
        <f t="shared" ref="S34:S35" si="21">R34/Q34</f>
        <v>0</v>
      </c>
      <c r="T34" s="37" t="s">
        <v>114</v>
      </c>
      <c r="U34" s="231">
        <v>534572010</v>
      </c>
      <c r="V34" s="232"/>
      <c r="W34" s="226">
        <f t="shared" si="20"/>
        <v>0</v>
      </c>
    </row>
    <row r="35" spans="1:23" ht="113.25" customHeight="1" x14ac:dyDescent="0.2">
      <c r="A35" s="73"/>
      <c r="B35" s="67" t="s">
        <v>115</v>
      </c>
      <c r="C35" s="67" t="s">
        <v>110</v>
      </c>
      <c r="D35" s="67" t="s">
        <v>116</v>
      </c>
      <c r="E35" s="67" t="s">
        <v>352</v>
      </c>
      <c r="F35" s="187"/>
      <c r="G35" s="67" t="s">
        <v>117</v>
      </c>
      <c r="H35" s="67" t="s">
        <v>118</v>
      </c>
      <c r="I35" s="67" t="s">
        <v>26</v>
      </c>
      <c r="J35" s="67" t="s">
        <v>31</v>
      </c>
      <c r="K35" s="77" t="s">
        <v>28</v>
      </c>
      <c r="L35" s="67">
        <v>100</v>
      </c>
      <c r="M35" s="67">
        <v>25</v>
      </c>
      <c r="N35" s="67">
        <v>50</v>
      </c>
      <c r="O35" s="67">
        <v>75</v>
      </c>
      <c r="P35" s="67">
        <v>100</v>
      </c>
      <c r="Q35" s="36">
        <f>P35</f>
        <v>100</v>
      </c>
      <c r="R35" s="12"/>
      <c r="S35" s="13">
        <f t="shared" si="21"/>
        <v>0</v>
      </c>
      <c r="T35" s="37" t="s">
        <v>114</v>
      </c>
      <c r="U35" s="231"/>
      <c r="V35" s="232"/>
      <c r="W35" s="226"/>
    </row>
    <row r="36" spans="1:23" ht="21.75" customHeight="1" x14ac:dyDescent="0.2">
      <c r="A36" s="73"/>
      <c r="B36" s="189" t="s">
        <v>119</v>
      </c>
      <c r="C36" s="190"/>
      <c r="D36" s="190"/>
      <c r="E36" s="190"/>
      <c r="F36" s="190"/>
      <c r="G36" s="190"/>
      <c r="H36" s="190"/>
      <c r="I36" s="190"/>
      <c r="J36" s="190"/>
      <c r="K36" s="190"/>
      <c r="L36" s="190"/>
      <c r="M36" s="190"/>
      <c r="N36" s="190"/>
      <c r="O36" s="190"/>
      <c r="P36" s="191"/>
      <c r="Q36" s="14"/>
      <c r="R36" s="14"/>
      <c r="S36" s="14">
        <f>+AVERAGE(S34:S35)</f>
        <v>0</v>
      </c>
      <c r="T36" s="15"/>
      <c r="U36" s="16">
        <f t="shared" ref="U36:V36" si="22">SUM(U34)</f>
        <v>534572010</v>
      </c>
      <c r="V36" s="16">
        <f t="shared" si="22"/>
        <v>0</v>
      </c>
      <c r="W36" s="17">
        <f t="shared" ref="W36:W37" si="23">V36/U36</f>
        <v>0</v>
      </c>
    </row>
    <row r="37" spans="1:23" ht="78.75" customHeight="1" x14ac:dyDescent="0.2">
      <c r="A37" s="73"/>
      <c r="B37" s="67" t="s">
        <v>120</v>
      </c>
      <c r="C37" s="67" t="s">
        <v>121</v>
      </c>
      <c r="D37" s="67" t="s">
        <v>122</v>
      </c>
      <c r="E37" s="67" t="s">
        <v>123</v>
      </c>
      <c r="F37" s="186" t="s">
        <v>304</v>
      </c>
      <c r="G37" s="67" t="s">
        <v>124</v>
      </c>
      <c r="H37" s="67" t="s">
        <v>34</v>
      </c>
      <c r="I37" s="67" t="s">
        <v>26</v>
      </c>
      <c r="J37" s="67" t="s">
        <v>31</v>
      </c>
      <c r="K37" s="67" t="s">
        <v>32</v>
      </c>
      <c r="L37" s="67">
        <v>100</v>
      </c>
      <c r="M37" s="67">
        <v>1</v>
      </c>
      <c r="N37" s="67">
        <v>1</v>
      </c>
      <c r="O37" s="67">
        <v>1</v>
      </c>
      <c r="P37" s="67">
        <v>1</v>
      </c>
      <c r="Q37" s="36">
        <f t="shared" ref="Q37:Q58" si="24">P37</f>
        <v>1</v>
      </c>
      <c r="R37" s="12"/>
      <c r="S37" s="13">
        <f>R37/Q37</f>
        <v>0</v>
      </c>
      <c r="T37" s="37" t="s">
        <v>344</v>
      </c>
      <c r="U37" s="224">
        <v>215013708</v>
      </c>
      <c r="V37" s="225"/>
      <c r="W37" s="226">
        <f t="shared" si="23"/>
        <v>0</v>
      </c>
    </row>
    <row r="38" spans="1:23" ht="77.25" customHeight="1" x14ac:dyDescent="0.2">
      <c r="A38" s="73"/>
      <c r="B38" s="67" t="s">
        <v>125</v>
      </c>
      <c r="C38" s="67" t="s">
        <v>121</v>
      </c>
      <c r="D38" s="67" t="s">
        <v>126</v>
      </c>
      <c r="E38" s="67" t="s">
        <v>125</v>
      </c>
      <c r="F38" s="188"/>
      <c r="G38" s="67" t="s">
        <v>127</v>
      </c>
      <c r="H38" s="67" t="s">
        <v>286</v>
      </c>
      <c r="I38" s="67" t="s">
        <v>26</v>
      </c>
      <c r="J38" s="67" t="s">
        <v>31</v>
      </c>
      <c r="K38" s="67" t="s">
        <v>28</v>
      </c>
      <c r="L38" s="67">
        <v>1</v>
      </c>
      <c r="M38" s="67">
        <v>0</v>
      </c>
      <c r="N38" s="67">
        <v>1</v>
      </c>
      <c r="O38" s="67">
        <v>1</v>
      </c>
      <c r="P38" s="67">
        <v>1</v>
      </c>
      <c r="Q38" s="36">
        <f t="shared" si="24"/>
        <v>1</v>
      </c>
      <c r="R38" s="12"/>
      <c r="S38" s="13">
        <f>R38/Q38</f>
        <v>0</v>
      </c>
      <c r="T38" s="37" t="s">
        <v>344</v>
      </c>
      <c r="U38" s="224"/>
      <c r="V38" s="225"/>
      <c r="W38" s="226"/>
    </row>
    <row r="39" spans="1:23" ht="95.25" customHeight="1" x14ac:dyDescent="0.2">
      <c r="A39" s="73"/>
      <c r="B39" s="67" t="s">
        <v>128</v>
      </c>
      <c r="C39" s="67" t="s">
        <v>121</v>
      </c>
      <c r="D39" s="67" t="s">
        <v>126</v>
      </c>
      <c r="E39" s="67" t="s">
        <v>129</v>
      </c>
      <c r="F39" s="188"/>
      <c r="G39" s="67" t="s">
        <v>130</v>
      </c>
      <c r="H39" s="67" t="s">
        <v>353</v>
      </c>
      <c r="I39" s="67" t="s">
        <v>26</v>
      </c>
      <c r="J39" s="67" t="s">
        <v>31</v>
      </c>
      <c r="K39" s="67" t="s">
        <v>32</v>
      </c>
      <c r="L39" s="67">
        <v>100</v>
      </c>
      <c r="M39" s="67">
        <v>0</v>
      </c>
      <c r="N39" s="67">
        <v>0</v>
      </c>
      <c r="O39" s="67">
        <v>1</v>
      </c>
      <c r="P39" s="67">
        <v>1</v>
      </c>
      <c r="Q39" s="36">
        <f t="shared" si="24"/>
        <v>1</v>
      </c>
      <c r="R39" s="12"/>
      <c r="S39" s="13">
        <f>R39/Q39</f>
        <v>0</v>
      </c>
      <c r="T39" s="37" t="s">
        <v>344</v>
      </c>
      <c r="U39" s="224"/>
      <c r="V39" s="225"/>
      <c r="W39" s="226"/>
    </row>
    <row r="40" spans="1:23" ht="55.5" customHeight="1" x14ac:dyDescent="0.2">
      <c r="A40" s="73"/>
      <c r="B40" s="67" t="s">
        <v>131</v>
      </c>
      <c r="C40" s="67" t="s">
        <v>121</v>
      </c>
      <c r="D40" s="67" t="s">
        <v>126</v>
      </c>
      <c r="E40" s="67" t="s">
        <v>132</v>
      </c>
      <c r="F40" s="188"/>
      <c r="G40" s="67" t="s">
        <v>133</v>
      </c>
      <c r="H40" s="67" t="s">
        <v>134</v>
      </c>
      <c r="I40" s="67" t="s">
        <v>26</v>
      </c>
      <c r="J40" s="67" t="s">
        <v>31</v>
      </c>
      <c r="K40" s="67" t="s">
        <v>28</v>
      </c>
      <c r="L40" s="67">
        <v>1</v>
      </c>
      <c r="M40" s="67">
        <v>0</v>
      </c>
      <c r="N40" s="67">
        <v>1</v>
      </c>
      <c r="O40" s="67">
        <v>1</v>
      </c>
      <c r="P40" s="67">
        <v>1</v>
      </c>
      <c r="Q40" s="36">
        <f t="shared" si="24"/>
        <v>1</v>
      </c>
      <c r="R40" s="12"/>
      <c r="S40" s="13">
        <f>R40/Q40</f>
        <v>0</v>
      </c>
      <c r="T40" s="37" t="s">
        <v>344</v>
      </c>
      <c r="U40" s="224"/>
      <c r="V40" s="225"/>
      <c r="W40" s="226"/>
    </row>
    <row r="41" spans="1:23" ht="96" customHeight="1" x14ac:dyDescent="0.2">
      <c r="A41" s="73"/>
      <c r="B41" s="67" t="s">
        <v>135</v>
      </c>
      <c r="C41" s="67" t="s">
        <v>121</v>
      </c>
      <c r="D41" s="67" t="s">
        <v>126</v>
      </c>
      <c r="E41" s="67" t="s">
        <v>135</v>
      </c>
      <c r="F41" s="187"/>
      <c r="G41" s="67" t="s">
        <v>136</v>
      </c>
      <c r="H41" s="67" t="s">
        <v>287</v>
      </c>
      <c r="I41" s="67" t="s">
        <v>26</v>
      </c>
      <c r="J41" s="67" t="s">
        <v>31</v>
      </c>
      <c r="K41" s="67" t="s">
        <v>32</v>
      </c>
      <c r="L41" s="67">
        <v>100</v>
      </c>
      <c r="M41" s="67">
        <v>0</v>
      </c>
      <c r="N41" s="67">
        <v>0</v>
      </c>
      <c r="O41" s="67">
        <v>1</v>
      </c>
      <c r="P41" s="67">
        <v>1</v>
      </c>
      <c r="Q41" s="36">
        <f t="shared" si="24"/>
        <v>1</v>
      </c>
      <c r="R41" s="12"/>
      <c r="S41" s="13">
        <f>R41/Q41</f>
        <v>0</v>
      </c>
      <c r="T41" s="37" t="s">
        <v>344</v>
      </c>
      <c r="U41" s="224"/>
      <c r="V41" s="225"/>
      <c r="W41" s="226"/>
    </row>
    <row r="42" spans="1:23" ht="21.75" customHeight="1" x14ac:dyDescent="0.2">
      <c r="A42" s="73"/>
      <c r="B42" s="189" t="s">
        <v>137</v>
      </c>
      <c r="C42" s="190"/>
      <c r="D42" s="190"/>
      <c r="E42" s="190"/>
      <c r="F42" s="190"/>
      <c r="G42" s="190"/>
      <c r="H42" s="190"/>
      <c r="I42" s="190"/>
      <c r="J42" s="190"/>
      <c r="K42" s="190"/>
      <c r="L42" s="190"/>
      <c r="M42" s="190"/>
      <c r="N42" s="190"/>
      <c r="O42" s="190"/>
      <c r="P42" s="191"/>
      <c r="Q42" s="14"/>
      <c r="R42" s="14"/>
      <c r="S42" s="14">
        <f>+AVERAGE(S37:S41)</f>
        <v>0</v>
      </c>
      <c r="T42" s="15"/>
      <c r="U42" s="16">
        <f t="shared" ref="U42:V42" si="25">SUM(U37:U41)</f>
        <v>215013708</v>
      </c>
      <c r="V42" s="16">
        <f t="shared" si="25"/>
        <v>0</v>
      </c>
      <c r="W42" s="19">
        <f t="shared" ref="W42:W43" si="26">V42/U42</f>
        <v>0</v>
      </c>
    </row>
    <row r="43" spans="1:23" ht="63.75" customHeight="1" x14ac:dyDescent="0.2">
      <c r="A43" s="73"/>
      <c r="B43" s="67" t="s">
        <v>138</v>
      </c>
      <c r="C43" s="67" t="s">
        <v>139</v>
      </c>
      <c r="D43" s="67" t="s">
        <v>140</v>
      </c>
      <c r="E43" s="67" t="s">
        <v>354</v>
      </c>
      <c r="F43" s="186" t="s">
        <v>305</v>
      </c>
      <c r="G43" s="67" t="s">
        <v>141</v>
      </c>
      <c r="H43" s="67" t="s">
        <v>142</v>
      </c>
      <c r="I43" s="67" t="s">
        <v>58</v>
      </c>
      <c r="J43" s="67" t="s">
        <v>31</v>
      </c>
      <c r="K43" s="67" t="s">
        <v>28</v>
      </c>
      <c r="L43" s="67">
        <v>1</v>
      </c>
      <c r="M43" s="67">
        <v>0</v>
      </c>
      <c r="N43" s="67">
        <v>0</v>
      </c>
      <c r="O43" s="67">
        <v>1</v>
      </c>
      <c r="P43" s="67">
        <v>1</v>
      </c>
      <c r="Q43" s="36">
        <f>P43</f>
        <v>1</v>
      </c>
      <c r="R43" s="12"/>
      <c r="S43" s="13">
        <f>R43/Q43</f>
        <v>0</v>
      </c>
      <c r="T43" s="40" t="s">
        <v>313</v>
      </c>
      <c r="U43" s="233">
        <v>779260278</v>
      </c>
      <c r="V43" s="225"/>
      <c r="W43" s="234">
        <f t="shared" si="26"/>
        <v>0</v>
      </c>
    </row>
    <row r="44" spans="1:23" ht="68.25" customHeight="1" x14ac:dyDescent="0.2">
      <c r="A44" s="73"/>
      <c r="B44" s="67" t="s">
        <v>143</v>
      </c>
      <c r="C44" s="67" t="s">
        <v>139</v>
      </c>
      <c r="D44" s="67" t="s">
        <v>144</v>
      </c>
      <c r="E44" s="67" t="s">
        <v>145</v>
      </c>
      <c r="F44" s="188"/>
      <c r="G44" s="67" t="s">
        <v>146</v>
      </c>
      <c r="H44" s="67" t="s">
        <v>147</v>
      </c>
      <c r="I44" s="67" t="s">
        <v>58</v>
      </c>
      <c r="J44" s="67" t="s">
        <v>31</v>
      </c>
      <c r="K44" s="67" t="s">
        <v>28</v>
      </c>
      <c r="L44" s="67">
        <v>1</v>
      </c>
      <c r="M44" s="67">
        <v>1</v>
      </c>
      <c r="N44" s="67">
        <v>1</v>
      </c>
      <c r="O44" s="67">
        <v>1</v>
      </c>
      <c r="P44" s="67">
        <v>1</v>
      </c>
      <c r="Q44" s="36">
        <f t="shared" si="24"/>
        <v>1</v>
      </c>
      <c r="R44" s="12"/>
      <c r="S44" s="13">
        <f t="shared" ref="S44:S46" si="27">R44/Q44</f>
        <v>0</v>
      </c>
      <c r="T44" s="40" t="s">
        <v>313</v>
      </c>
      <c r="U44" s="233"/>
      <c r="V44" s="225"/>
      <c r="W44" s="234"/>
    </row>
    <row r="45" spans="1:23" ht="108.75" customHeight="1" x14ac:dyDescent="0.2">
      <c r="A45" s="73"/>
      <c r="B45" s="67" t="s">
        <v>148</v>
      </c>
      <c r="C45" s="67" t="s">
        <v>139</v>
      </c>
      <c r="D45" s="67" t="s">
        <v>149</v>
      </c>
      <c r="E45" s="67" t="s">
        <v>150</v>
      </c>
      <c r="F45" s="188"/>
      <c r="G45" s="67" t="s">
        <v>151</v>
      </c>
      <c r="H45" s="67" t="s">
        <v>152</v>
      </c>
      <c r="I45" s="67" t="s">
        <v>58</v>
      </c>
      <c r="J45" s="67" t="s">
        <v>31</v>
      </c>
      <c r="K45" s="67" t="s">
        <v>28</v>
      </c>
      <c r="L45" s="67">
        <v>1</v>
      </c>
      <c r="M45" s="67">
        <v>1</v>
      </c>
      <c r="N45" s="67">
        <v>1</v>
      </c>
      <c r="O45" s="67">
        <v>1</v>
      </c>
      <c r="P45" s="67">
        <v>1</v>
      </c>
      <c r="Q45" s="36">
        <f t="shared" si="24"/>
        <v>1</v>
      </c>
      <c r="R45" s="12"/>
      <c r="S45" s="13">
        <f t="shared" si="27"/>
        <v>0</v>
      </c>
      <c r="T45" s="40" t="s">
        <v>313</v>
      </c>
      <c r="U45" s="233"/>
      <c r="V45" s="225"/>
      <c r="W45" s="234"/>
    </row>
    <row r="46" spans="1:23" ht="75.75" customHeight="1" x14ac:dyDescent="0.2">
      <c r="A46" s="73"/>
      <c r="B46" s="67" t="s">
        <v>153</v>
      </c>
      <c r="C46" s="67" t="s">
        <v>139</v>
      </c>
      <c r="D46" s="67" t="s">
        <v>154</v>
      </c>
      <c r="E46" s="67" t="s">
        <v>355</v>
      </c>
      <c r="F46" s="187"/>
      <c r="G46" s="67" t="s">
        <v>155</v>
      </c>
      <c r="H46" s="67" t="s">
        <v>356</v>
      </c>
      <c r="I46" s="67" t="s">
        <v>58</v>
      </c>
      <c r="J46" s="67" t="s">
        <v>31</v>
      </c>
      <c r="K46" s="67" t="s">
        <v>28</v>
      </c>
      <c r="L46" s="67">
        <v>1</v>
      </c>
      <c r="M46" s="67">
        <v>0</v>
      </c>
      <c r="N46" s="67">
        <v>0</v>
      </c>
      <c r="O46" s="67">
        <v>1</v>
      </c>
      <c r="P46" s="67">
        <v>1</v>
      </c>
      <c r="Q46" s="36">
        <f t="shared" si="24"/>
        <v>1</v>
      </c>
      <c r="R46" s="12"/>
      <c r="S46" s="13">
        <f t="shared" si="27"/>
        <v>0</v>
      </c>
      <c r="T46" s="40" t="s">
        <v>313</v>
      </c>
      <c r="U46" s="233"/>
      <c r="V46" s="225"/>
      <c r="W46" s="234"/>
    </row>
    <row r="47" spans="1:23" ht="20.25" customHeight="1" x14ac:dyDescent="0.2">
      <c r="A47" s="78"/>
      <c r="B47" s="189" t="s">
        <v>156</v>
      </c>
      <c r="C47" s="190"/>
      <c r="D47" s="190"/>
      <c r="E47" s="190"/>
      <c r="F47" s="190"/>
      <c r="G47" s="190"/>
      <c r="H47" s="190"/>
      <c r="I47" s="190"/>
      <c r="J47" s="190"/>
      <c r="K47" s="190"/>
      <c r="L47" s="190"/>
      <c r="M47" s="190"/>
      <c r="N47" s="190"/>
      <c r="O47" s="190"/>
      <c r="P47" s="191"/>
      <c r="Q47" s="14"/>
      <c r="R47" s="14"/>
      <c r="S47" s="14">
        <f>+AVERAGE(S43:S46)</f>
        <v>0</v>
      </c>
      <c r="T47" s="15"/>
      <c r="U47" s="20">
        <f t="shared" ref="U47:V47" si="28">SUM(U43)</f>
        <v>779260278</v>
      </c>
      <c r="V47" s="20">
        <f t="shared" si="28"/>
        <v>0</v>
      </c>
      <c r="W47" s="21">
        <f t="shared" ref="W47:W48" si="29">V47/U47</f>
        <v>0</v>
      </c>
    </row>
    <row r="48" spans="1:23" ht="51" customHeight="1" x14ac:dyDescent="0.2">
      <c r="A48" s="72" t="s">
        <v>157</v>
      </c>
      <c r="B48" s="170" t="s">
        <v>158</v>
      </c>
      <c r="C48" s="66" t="s">
        <v>159</v>
      </c>
      <c r="D48" s="66" t="s">
        <v>160</v>
      </c>
      <c r="E48" s="186" t="s">
        <v>161</v>
      </c>
      <c r="F48" s="186" t="s">
        <v>306</v>
      </c>
      <c r="G48" s="67" t="s">
        <v>162</v>
      </c>
      <c r="H48" s="67" t="s">
        <v>163</v>
      </c>
      <c r="I48" s="67" t="s">
        <v>26</v>
      </c>
      <c r="J48" s="67" t="s">
        <v>27</v>
      </c>
      <c r="K48" s="67" t="s">
        <v>28</v>
      </c>
      <c r="L48" s="67">
        <v>18</v>
      </c>
      <c r="M48" s="67">
        <v>3</v>
      </c>
      <c r="N48" s="67">
        <v>5</v>
      </c>
      <c r="O48" s="67">
        <v>5</v>
      </c>
      <c r="P48" s="67">
        <v>5</v>
      </c>
      <c r="Q48" s="36">
        <f>P48</f>
        <v>5</v>
      </c>
      <c r="R48" s="12"/>
      <c r="S48" s="13">
        <f>R48/Q48</f>
        <v>0</v>
      </c>
      <c r="T48" s="37" t="s">
        <v>43</v>
      </c>
      <c r="U48" s="224">
        <v>10328822923</v>
      </c>
      <c r="V48" s="225"/>
      <c r="W48" s="226">
        <f t="shared" si="29"/>
        <v>0</v>
      </c>
    </row>
    <row r="49" spans="1:23" ht="59.25" customHeight="1" x14ac:dyDescent="0.2">
      <c r="A49" s="70"/>
      <c r="B49" s="171"/>
      <c r="C49" s="68"/>
      <c r="D49" s="68"/>
      <c r="E49" s="187"/>
      <c r="F49" s="188"/>
      <c r="G49" s="67" t="s">
        <v>357</v>
      </c>
      <c r="H49" s="67" t="s">
        <v>358</v>
      </c>
      <c r="I49" s="67" t="s">
        <v>26</v>
      </c>
      <c r="J49" s="67" t="s">
        <v>31</v>
      </c>
      <c r="K49" s="67" t="s">
        <v>28</v>
      </c>
      <c r="L49" s="67">
        <v>18</v>
      </c>
      <c r="M49" s="67">
        <v>3</v>
      </c>
      <c r="N49" s="67">
        <v>5</v>
      </c>
      <c r="O49" s="67">
        <v>5</v>
      </c>
      <c r="P49" s="67">
        <v>5</v>
      </c>
      <c r="Q49" s="36">
        <f>P49</f>
        <v>5</v>
      </c>
      <c r="R49" s="12"/>
      <c r="S49" s="13">
        <f t="shared" ref="S49:S54" si="30">R49/Q49</f>
        <v>0</v>
      </c>
      <c r="T49" s="37" t="s">
        <v>43</v>
      </c>
      <c r="U49" s="224"/>
      <c r="V49" s="225"/>
      <c r="W49" s="226"/>
    </row>
    <row r="50" spans="1:23" ht="79.5" customHeight="1" x14ac:dyDescent="0.2">
      <c r="A50" s="70"/>
      <c r="B50" s="171"/>
      <c r="C50" s="68"/>
      <c r="D50" s="68"/>
      <c r="E50" s="186" t="s">
        <v>164</v>
      </c>
      <c r="F50" s="188"/>
      <c r="G50" s="67" t="s">
        <v>165</v>
      </c>
      <c r="H50" s="67" t="s">
        <v>166</v>
      </c>
      <c r="I50" s="67" t="s">
        <v>26</v>
      </c>
      <c r="J50" s="67" t="s">
        <v>31</v>
      </c>
      <c r="K50" s="67" t="s">
        <v>28</v>
      </c>
      <c r="L50" s="67">
        <v>120</v>
      </c>
      <c r="M50" s="67">
        <v>0</v>
      </c>
      <c r="N50" s="67">
        <v>30</v>
      </c>
      <c r="O50" s="67">
        <v>40</v>
      </c>
      <c r="P50" s="67">
        <v>50</v>
      </c>
      <c r="Q50" s="36">
        <f>P50</f>
        <v>50</v>
      </c>
      <c r="R50" s="12"/>
      <c r="S50" s="13">
        <f t="shared" si="30"/>
        <v>0</v>
      </c>
      <c r="T50" s="37" t="s">
        <v>43</v>
      </c>
      <c r="U50" s="224"/>
      <c r="V50" s="225"/>
      <c r="W50" s="226"/>
    </row>
    <row r="51" spans="1:23" ht="51.75" customHeight="1" x14ac:dyDescent="0.2">
      <c r="A51" s="70"/>
      <c r="B51" s="171"/>
      <c r="C51" s="68"/>
      <c r="D51" s="68"/>
      <c r="E51" s="187"/>
      <c r="F51" s="188"/>
      <c r="G51" s="67" t="s">
        <v>167</v>
      </c>
      <c r="H51" s="67" t="s">
        <v>168</v>
      </c>
      <c r="I51" s="67" t="s">
        <v>26</v>
      </c>
      <c r="J51" s="67" t="s">
        <v>27</v>
      </c>
      <c r="K51" s="67" t="s">
        <v>28</v>
      </c>
      <c r="L51" s="67">
        <v>3000</v>
      </c>
      <c r="M51" s="67">
        <v>1000</v>
      </c>
      <c r="N51" s="67">
        <v>1500</v>
      </c>
      <c r="O51" s="67">
        <v>2200</v>
      </c>
      <c r="P51" s="67">
        <v>3000</v>
      </c>
      <c r="Q51" s="36">
        <f t="shared" si="24"/>
        <v>3000</v>
      </c>
      <c r="R51" s="12"/>
      <c r="S51" s="13">
        <f t="shared" si="30"/>
        <v>0</v>
      </c>
      <c r="T51" s="37" t="s">
        <v>43</v>
      </c>
      <c r="U51" s="224"/>
      <c r="V51" s="225"/>
      <c r="W51" s="226"/>
    </row>
    <row r="52" spans="1:23" ht="107.25" customHeight="1" x14ac:dyDescent="0.2">
      <c r="A52" s="70"/>
      <c r="B52" s="171"/>
      <c r="C52" s="68"/>
      <c r="D52" s="68"/>
      <c r="E52" s="67" t="s">
        <v>169</v>
      </c>
      <c r="F52" s="188"/>
      <c r="G52" s="67" t="s">
        <v>170</v>
      </c>
      <c r="H52" s="67" t="s">
        <v>171</v>
      </c>
      <c r="I52" s="67" t="s">
        <v>26</v>
      </c>
      <c r="J52" s="67" t="s">
        <v>27</v>
      </c>
      <c r="K52" s="67" t="s">
        <v>32</v>
      </c>
      <c r="L52" s="67">
        <v>100</v>
      </c>
      <c r="M52" s="67">
        <v>25</v>
      </c>
      <c r="N52" s="67">
        <v>50</v>
      </c>
      <c r="O52" s="67">
        <v>75</v>
      </c>
      <c r="P52" s="67">
        <v>100</v>
      </c>
      <c r="Q52" s="36">
        <f t="shared" si="24"/>
        <v>100</v>
      </c>
      <c r="R52" s="12"/>
      <c r="S52" s="13">
        <f t="shared" si="30"/>
        <v>0</v>
      </c>
      <c r="T52" s="37" t="s">
        <v>43</v>
      </c>
      <c r="U52" s="224"/>
      <c r="V52" s="225"/>
      <c r="W52" s="226"/>
    </row>
    <row r="53" spans="1:23" ht="69.75" customHeight="1" x14ac:dyDescent="0.2">
      <c r="A53" s="70"/>
      <c r="B53" s="171"/>
      <c r="C53" s="68"/>
      <c r="D53" s="68"/>
      <c r="E53" s="186" t="s">
        <v>172</v>
      </c>
      <c r="F53" s="188"/>
      <c r="G53" s="67" t="s">
        <v>173</v>
      </c>
      <c r="H53" s="67" t="s">
        <v>174</v>
      </c>
      <c r="I53" s="67" t="s">
        <v>26</v>
      </c>
      <c r="J53" s="67" t="s">
        <v>27</v>
      </c>
      <c r="K53" s="67" t="s">
        <v>28</v>
      </c>
      <c r="L53" s="67">
        <v>17</v>
      </c>
      <c r="M53" s="67">
        <v>2</v>
      </c>
      <c r="N53" s="67">
        <v>3</v>
      </c>
      <c r="O53" s="67">
        <v>5</v>
      </c>
      <c r="P53" s="67">
        <v>7</v>
      </c>
      <c r="Q53" s="36">
        <f t="shared" si="24"/>
        <v>7</v>
      </c>
      <c r="R53" s="12"/>
      <c r="S53" s="13">
        <f t="shared" si="30"/>
        <v>0</v>
      </c>
      <c r="T53" s="37" t="s">
        <v>339</v>
      </c>
      <c r="U53" s="224"/>
      <c r="V53" s="225"/>
      <c r="W53" s="226"/>
    </row>
    <row r="54" spans="1:23" ht="73.5" customHeight="1" x14ac:dyDescent="0.2">
      <c r="A54" s="70"/>
      <c r="B54" s="172"/>
      <c r="C54" s="74"/>
      <c r="D54" s="74"/>
      <c r="E54" s="187"/>
      <c r="F54" s="187"/>
      <c r="G54" s="67" t="s">
        <v>175</v>
      </c>
      <c r="H54" s="67" t="s">
        <v>176</v>
      </c>
      <c r="I54" s="67" t="s">
        <v>26</v>
      </c>
      <c r="J54" s="67" t="s">
        <v>27</v>
      </c>
      <c r="K54" s="67" t="s">
        <v>28</v>
      </c>
      <c r="L54" s="67">
        <v>30</v>
      </c>
      <c r="M54" s="67">
        <v>0</v>
      </c>
      <c r="N54" s="67">
        <v>8</v>
      </c>
      <c r="O54" s="67">
        <v>20</v>
      </c>
      <c r="P54" s="67">
        <v>30</v>
      </c>
      <c r="Q54" s="36">
        <f t="shared" si="24"/>
        <v>30</v>
      </c>
      <c r="R54" s="12"/>
      <c r="S54" s="13">
        <f t="shared" si="30"/>
        <v>0</v>
      </c>
      <c r="T54" s="37" t="s">
        <v>339</v>
      </c>
      <c r="U54" s="224"/>
      <c r="V54" s="225"/>
      <c r="W54" s="226"/>
    </row>
    <row r="55" spans="1:23" ht="18" customHeight="1" x14ac:dyDescent="0.2">
      <c r="A55" s="70"/>
      <c r="B55" s="189" t="s">
        <v>177</v>
      </c>
      <c r="C55" s="190"/>
      <c r="D55" s="190"/>
      <c r="E55" s="190"/>
      <c r="F55" s="235"/>
      <c r="G55" s="190"/>
      <c r="H55" s="190"/>
      <c r="I55" s="190"/>
      <c r="J55" s="190"/>
      <c r="K55" s="190"/>
      <c r="L55" s="190"/>
      <c r="M55" s="190"/>
      <c r="N55" s="190"/>
      <c r="O55" s="190"/>
      <c r="P55" s="191"/>
      <c r="Q55" s="14"/>
      <c r="R55" s="14"/>
      <c r="S55" s="14">
        <f>+AVERAGE(S48:S54)</f>
        <v>0</v>
      </c>
      <c r="T55" s="15"/>
      <c r="U55" s="20">
        <f t="shared" ref="U55:V55" si="31">SUM(U48:U54)</f>
        <v>10328822923</v>
      </c>
      <c r="V55" s="20">
        <f t="shared" si="31"/>
        <v>0</v>
      </c>
      <c r="W55" s="21">
        <f t="shared" ref="W55:W56" si="32">V55/U55</f>
        <v>0</v>
      </c>
    </row>
    <row r="56" spans="1:23" ht="54" customHeight="1" x14ac:dyDescent="0.2">
      <c r="A56" s="70"/>
      <c r="B56" s="72" t="s">
        <v>178</v>
      </c>
      <c r="C56" s="66" t="s">
        <v>179</v>
      </c>
      <c r="D56" s="66" t="s">
        <v>180</v>
      </c>
      <c r="E56" s="79" t="s">
        <v>181</v>
      </c>
      <c r="F56" s="205" t="s">
        <v>289</v>
      </c>
      <c r="G56" s="69" t="s">
        <v>182</v>
      </c>
      <c r="H56" s="67" t="s">
        <v>183</v>
      </c>
      <c r="I56" s="67" t="s">
        <v>58</v>
      </c>
      <c r="J56" s="67" t="s">
        <v>31</v>
      </c>
      <c r="K56" s="67" t="s">
        <v>28</v>
      </c>
      <c r="L56" s="67">
        <v>1</v>
      </c>
      <c r="M56" s="67">
        <v>0</v>
      </c>
      <c r="N56" s="67">
        <v>1</v>
      </c>
      <c r="O56" s="67">
        <v>1</v>
      </c>
      <c r="P56" s="67">
        <v>1</v>
      </c>
      <c r="Q56" s="36">
        <f t="shared" si="24"/>
        <v>1</v>
      </c>
      <c r="R56" s="12"/>
      <c r="S56" s="13">
        <f>R56/Q56</f>
        <v>0</v>
      </c>
      <c r="T56" s="37" t="s">
        <v>43</v>
      </c>
      <c r="U56" s="192">
        <v>1125700000</v>
      </c>
      <c r="V56" s="195"/>
      <c r="W56" s="198">
        <f t="shared" si="32"/>
        <v>0</v>
      </c>
    </row>
    <row r="57" spans="1:23" ht="47.25" customHeight="1" x14ac:dyDescent="0.2">
      <c r="A57" s="70"/>
      <c r="B57" s="70"/>
      <c r="C57" s="68"/>
      <c r="D57" s="68"/>
      <c r="E57" s="80"/>
      <c r="F57" s="206"/>
      <c r="G57" s="69" t="s">
        <v>184</v>
      </c>
      <c r="H57" s="67" t="s">
        <v>185</v>
      </c>
      <c r="I57" s="67" t="s">
        <v>26</v>
      </c>
      <c r="J57" s="67" t="s">
        <v>31</v>
      </c>
      <c r="K57" s="67" t="s">
        <v>28</v>
      </c>
      <c r="L57" s="67">
        <v>4</v>
      </c>
      <c r="M57" s="67">
        <v>1</v>
      </c>
      <c r="N57" s="67">
        <v>1</v>
      </c>
      <c r="O57" s="67">
        <v>1</v>
      </c>
      <c r="P57" s="67">
        <v>1</v>
      </c>
      <c r="Q57" s="36">
        <f t="shared" si="24"/>
        <v>1</v>
      </c>
      <c r="R57" s="12"/>
      <c r="S57" s="13">
        <f t="shared" ref="S57" si="33">R57/Q57</f>
        <v>0</v>
      </c>
      <c r="T57" s="37" t="s">
        <v>43</v>
      </c>
      <c r="U57" s="194"/>
      <c r="V57" s="197"/>
      <c r="W57" s="200"/>
    </row>
    <row r="58" spans="1:23" ht="60.75" customHeight="1" x14ac:dyDescent="0.2">
      <c r="A58" s="70"/>
      <c r="B58" s="71"/>
      <c r="C58" s="74"/>
      <c r="D58" s="74"/>
      <c r="E58" s="81"/>
      <c r="F58" s="82" t="s">
        <v>288</v>
      </c>
      <c r="G58" s="69" t="s">
        <v>359</v>
      </c>
      <c r="H58" s="67" t="s">
        <v>186</v>
      </c>
      <c r="I58" s="67" t="s">
        <v>26</v>
      </c>
      <c r="J58" s="67" t="s">
        <v>31</v>
      </c>
      <c r="K58" s="67" t="s">
        <v>28</v>
      </c>
      <c r="L58" s="67">
        <v>4</v>
      </c>
      <c r="M58" s="67">
        <v>1</v>
      </c>
      <c r="N58" s="67">
        <v>1</v>
      </c>
      <c r="O58" s="67">
        <v>1</v>
      </c>
      <c r="P58" s="67">
        <v>1</v>
      </c>
      <c r="Q58" s="36">
        <f t="shared" si="24"/>
        <v>1</v>
      </c>
      <c r="R58" s="12"/>
      <c r="S58" s="13">
        <f>R58/Q58</f>
        <v>0</v>
      </c>
      <c r="T58" s="37" t="s">
        <v>43</v>
      </c>
      <c r="U58" s="46">
        <v>562232160</v>
      </c>
      <c r="V58" s="33"/>
      <c r="W58" s="35">
        <f t="shared" ref="W58" si="34">V58/U58</f>
        <v>0</v>
      </c>
    </row>
    <row r="59" spans="1:23" ht="21.75" customHeight="1" x14ac:dyDescent="0.2">
      <c r="A59" s="70"/>
      <c r="B59" s="189" t="s">
        <v>187</v>
      </c>
      <c r="C59" s="190"/>
      <c r="D59" s="190"/>
      <c r="E59" s="190"/>
      <c r="F59" s="227"/>
      <c r="G59" s="190"/>
      <c r="H59" s="190"/>
      <c r="I59" s="190"/>
      <c r="J59" s="190"/>
      <c r="K59" s="190"/>
      <c r="L59" s="190"/>
      <c r="M59" s="190"/>
      <c r="N59" s="190"/>
      <c r="O59" s="190"/>
      <c r="P59" s="191"/>
      <c r="Q59" s="14"/>
      <c r="R59" s="14"/>
      <c r="S59" s="14">
        <f>+AVERAGE(S56:S58)</f>
        <v>0</v>
      </c>
      <c r="T59" s="15"/>
      <c r="U59" s="20">
        <f>SUM(U56:U58)</f>
        <v>1687932160</v>
      </c>
      <c r="V59" s="20">
        <f t="shared" ref="V59" si="35">SUM(V56:V58)</f>
        <v>0</v>
      </c>
      <c r="W59" s="21">
        <f t="shared" ref="W59:W60" si="36">V59/U59</f>
        <v>0</v>
      </c>
    </row>
    <row r="60" spans="1:23" ht="81" customHeight="1" x14ac:dyDescent="0.2">
      <c r="A60" s="70"/>
      <c r="B60" s="72" t="s">
        <v>188</v>
      </c>
      <c r="C60" s="66" t="s">
        <v>189</v>
      </c>
      <c r="D60" s="186" t="s">
        <v>190</v>
      </c>
      <c r="E60" s="67" t="s">
        <v>191</v>
      </c>
      <c r="F60" s="186" t="s">
        <v>307</v>
      </c>
      <c r="G60" s="67" t="s">
        <v>360</v>
      </c>
      <c r="H60" s="67" t="s">
        <v>361</v>
      </c>
      <c r="I60" s="67" t="s">
        <v>26</v>
      </c>
      <c r="J60" s="67" t="s">
        <v>31</v>
      </c>
      <c r="K60" s="67" t="s">
        <v>28</v>
      </c>
      <c r="L60" s="67">
        <v>4</v>
      </c>
      <c r="M60" s="67">
        <v>1</v>
      </c>
      <c r="N60" s="67">
        <v>1</v>
      </c>
      <c r="O60" s="67">
        <v>1</v>
      </c>
      <c r="P60" s="67">
        <v>1</v>
      </c>
      <c r="Q60" s="36">
        <f>P60</f>
        <v>1</v>
      </c>
      <c r="R60" s="12"/>
      <c r="S60" s="13">
        <f>R60/Q60</f>
        <v>0</v>
      </c>
      <c r="T60" s="37" t="s">
        <v>339</v>
      </c>
      <c r="U60" s="231">
        <v>292932081</v>
      </c>
      <c r="V60" s="232"/>
      <c r="W60" s="226">
        <f t="shared" si="36"/>
        <v>0</v>
      </c>
    </row>
    <row r="61" spans="1:23" ht="75" customHeight="1" x14ac:dyDescent="0.2">
      <c r="A61" s="70"/>
      <c r="B61" s="70"/>
      <c r="C61" s="68"/>
      <c r="D61" s="187"/>
      <c r="E61" s="67" t="s">
        <v>192</v>
      </c>
      <c r="F61" s="187"/>
      <c r="G61" s="67" t="s">
        <v>193</v>
      </c>
      <c r="H61" s="67" t="s">
        <v>194</v>
      </c>
      <c r="I61" s="67" t="s">
        <v>26</v>
      </c>
      <c r="J61" s="67" t="s">
        <v>31</v>
      </c>
      <c r="K61" s="67" t="s">
        <v>28</v>
      </c>
      <c r="L61" s="67">
        <v>4</v>
      </c>
      <c r="M61" s="67">
        <v>1</v>
      </c>
      <c r="N61" s="67">
        <v>1</v>
      </c>
      <c r="O61" s="67">
        <v>1</v>
      </c>
      <c r="P61" s="67">
        <v>1</v>
      </c>
      <c r="Q61" s="36">
        <f>P61</f>
        <v>1</v>
      </c>
      <c r="R61" s="12"/>
      <c r="S61" s="13">
        <f t="shared" ref="S61" si="37">R61/Q61</f>
        <v>0</v>
      </c>
      <c r="T61" s="37" t="s">
        <v>339</v>
      </c>
      <c r="U61" s="231"/>
      <c r="V61" s="232"/>
      <c r="W61" s="226"/>
    </row>
    <row r="62" spans="1:23" ht="23.25" customHeight="1" x14ac:dyDescent="0.2">
      <c r="A62" s="70"/>
      <c r="B62" s="189" t="s">
        <v>195</v>
      </c>
      <c r="C62" s="190"/>
      <c r="D62" s="190"/>
      <c r="E62" s="190"/>
      <c r="F62" s="190"/>
      <c r="G62" s="190"/>
      <c r="H62" s="190"/>
      <c r="I62" s="190"/>
      <c r="J62" s="190"/>
      <c r="K62" s="190"/>
      <c r="L62" s="190"/>
      <c r="M62" s="190"/>
      <c r="N62" s="190"/>
      <c r="O62" s="190"/>
      <c r="P62" s="191"/>
      <c r="Q62" s="14"/>
      <c r="R62" s="14"/>
      <c r="S62" s="14">
        <f>+AVERAGE(S60:S61)</f>
        <v>0</v>
      </c>
      <c r="T62" s="15"/>
      <c r="U62" s="20">
        <f t="shared" ref="U62:V62" si="38">SUM(U60:U61)</f>
        <v>292932081</v>
      </c>
      <c r="V62" s="20">
        <f t="shared" si="38"/>
        <v>0</v>
      </c>
      <c r="W62" s="21">
        <f t="shared" ref="W62:W63" si="39">V62/U62</f>
        <v>0</v>
      </c>
    </row>
    <row r="63" spans="1:23" ht="71.25" customHeight="1" x14ac:dyDescent="0.2">
      <c r="A63" s="70"/>
      <c r="B63" s="72" t="s">
        <v>196</v>
      </c>
      <c r="C63" s="66" t="s">
        <v>197</v>
      </c>
      <c r="D63" s="66" t="s">
        <v>198</v>
      </c>
      <c r="E63" s="67" t="s">
        <v>199</v>
      </c>
      <c r="F63" s="186" t="s">
        <v>308</v>
      </c>
      <c r="G63" s="67" t="s">
        <v>200</v>
      </c>
      <c r="H63" s="67" t="s">
        <v>201</v>
      </c>
      <c r="I63" s="67" t="s">
        <v>58</v>
      </c>
      <c r="J63" s="67" t="s">
        <v>31</v>
      </c>
      <c r="K63" s="67" t="s">
        <v>32</v>
      </c>
      <c r="L63" s="67">
        <v>100</v>
      </c>
      <c r="M63" s="67">
        <v>0</v>
      </c>
      <c r="N63" s="67">
        <v>100</v>
      </c>
      <c r="O63" s="67">
        <v>100</v>
      </c>
      <c r="P63" s="67">
        <v>100</v>
      </c>
      <c r="Q63" s="36">
        <f t="shared" ref="Q63:Q76" si="40">P63</f>
        <v>100</v>
      </c>
      <c r="R63" s="12"/>
      <c r="S63" s="13">
        <f>R63/Q63</f>
        <v>0</v>
      </c>
      <c r="T63" s="37" t="s">
        <v>43</v>
      </c>
      <c r="U63" s="231">
        <v>353949178</v>
      </c>
      <c r="V63" s="232"/>
      <c r="W63" s="226">
        <f t="shared" si="39"/>
        <v>0</v>
      </c>
    </row>
    <row r="64" spans="1:23" ht="93.75" customHeight="1" x14ac:dyDescent="0.2">
      <c r="A64" s="70"/>
      <c r="B64" s="70"/>
      <c r="C64" s="68"/>
      <c r="D64" s="68"/>
      <c r="E64" s="67" t="s">
        <v>202</v>
      </c>
      <c r="F64" s="188"/>
      <c r="G64" s="67" t="s">
        <v>203</v>
      </c>
      <c r="H64" s="67" t="s">
        <v>204</v>
      </c>
      <c r="I64" s="67" t="s">
        <v>58</v>
      </c>
      <c r="J64" s="67" t="s">
        <v>31</v>
      </c>
      <c r="K64" s="67" t="s">
        <v>32</v>
      </c>
      <c r="L64" s="77">
        <v>100</v>
      </c>
      <c r="M64" s="77">
        <v>0</v>
      </c>
      <c r="N64" s="77">
        <v>100</v>
      </c>
      <c r="O64" s="77">
        <v>100</v>
      </c>
      <c r="P64" s="77">
        <v>100</v>
      </c>
      <c r="Q64" s="36">
        <f t="shared" si="40"/>
        <v>100</v>
      </c>
      <c r="R64" s="12"/>
      <c r="S64" s="13">
        <f t="shared" ref="S64:S67" si="41">R64/Q64</f>
        <v>0</v>
      </c>
      <c r="T64" s="42" t="s">
        <v>43</v>
      </c>
      <c r="U64" s="231"/>
      <c r="V64" s="232"/>
      <c r="W64" s="226"/>
    </row>
    <row r="65" spans="1:23" ht="83.25" customHeight="1" x14ac:dyDescent="0.2">
      <c r="A65" s="70"/>
      <c r="B65" s="70"/>
      <c r="C65" s="68"/>
      <c r="D65" s="68"/>
      <c r="E65" s="67" t="s">
        <v>205</v>
      </c>
      <c r="F65" s="188"/>
      <c r="G65" s="67" t="s">
        <v>206</v>
      </c>
      <c r="H65" s="67" t="s">
        <v>207</v>
      </c>
      <c r="I65" s="67" t="s">
        <v>58</v>
      </c>
      <c r="J65" s="67" t="s">
        <v>27</v>
      </c>
      <c r="K65" s="67" t="s">
        <v>32</v>
      </c>
      <c r="L65" s="77">
        <v>100</v>
      </c>
      <c r="M65" s="77">
        <v>0</v>
      </c>
      <c r="N65" s="77">
        <v>100</v>
      </c>
      <c r="O65" s="77">
        <v>100</v>
      </c>
      <c r="P65" s="77">
        <v>100</v>
      </c>
      <c r="Q65" s="36">
        <f t="shared" si="40"/>
        <v>100</v>
      </c>
      <c r="R65" s="12"/>
      <c r="S65" s="13">
        <f t="shared" si="41"/>
        <v>0</v>
      </c>
      <c r="T65" s="42" t="s">
        <v>43</v>
      </c>
      <c r="U65" s="231"/>
      <c r="V65" s="232"/>
      <c r="W65" s="226"/>
    </row>
    <row r="66" spans="1:23" ht="216.75" customHeight="1" x14ac:dyDescent="0.2">
      <c r="A66" s="70"/>
      <c r="B66" s="70"/>
      <c r="C66" s="68"/>
      <c r="D66" s="68"/>
      <c r="E66" s="66" t="s">
        <v>208</v>
      </c>
      <c r="F66" s="188"/>
      <c r="G66" s="67" t="s">
        <v>209</v>
      </c>
      <c r="H66" s="67" t="s">
        <v>210</v>
      </c>
      <c r="I66" s="67" t="s">
        <v>58</v>
      </c>
      <c r="J66" s="67" t="s">
        <v>27</v>
      </c>
      <c r="K66" s="67" t="s">
        <v>32</v>
      </c>
      <c r="L66" s="77">
        <v>45</v>
      </c>
      <c r="M66" s="77">
        <v>0</v>
      </c>
      <c r="N66" s="77">
        <v>45</v>
      </c>
      <c r="O66" s="77">
        <v>45</v>
      </c>
      <c r="P66" s="77">
        <v>45</v>
      </c>
      <c r="Q66" s="36">
        <f t="shared" si="40"/>
        <v>45</v>
      </c>
      <c r="R66" s="12"/>
      <c r="S66" s="13">
        <f>R66/Q66</f>
        <v>0</v>
      </c>
      <c r="T66" s="42" t="s">
        <v>43</v>
      </c>
      <c r="U66" s="231"/>
      <c r="V66" s="232"/>
      <c r="W66" s="226"/>
    </row>
    <row r="67" spans="1:23" ht="216" customHeight="1" x14ac:dyDescent="0.2">
      <c r="A67" s="70"/>
      <c r="B67" s="71"/>
      <c r="C67" s="74"/>
      <c r="D67" s="74"/>
      <c r="E67" s="66" t="s">
        <v>211</v>
      </c>
      <c r="F67" s="187"/>
      <c r="G67" s="67" t="s">
        <v>212</v>
      </c>
      <c r="H67" s="67" t="s">
        <v>213</v>
      </c>
      <c r="I67" s="67" t="s">
        <v>26</v>
      </c>
      <c r="J67" s="67" t="s">
        <v>27</v>
      </c>
      <c r="K67" s="67" t="s">
        <v>32</v>
      </c>
      <c r="L67" s="77">
        <v>100</v>
      </c>
      <c r="M67" s="77">
        <v>0</v>
      </c>
      <c r="N67" s="77">
        <v>50</v>
      </c>
      <c r="O67" s="77">
        <v>75</v>
      </c>
      <c r="P67" s="77">
        <v>100</v>
      </c>
      <c r="Q67" s="36">
        <f t="shared" si="40"/>
        <v>100</v>
      </c>
      <c r="R67" s="12"/>
      <c r="S67" s="13">
        <f t="shared" si="41"/>
        <v>0</v>
      </c>
      <c r="T67" s="42" t="s">
        <v>43</v>
      </c>
      <c r="U67" s="231"/>
      <c r="V67" s="232"/>
      <c r="W67" s="226"/>
    </row>
    <row r="68" spans="1:23" ht="23.25" customHeight="1" x14ac:dyDescent="0.2">
      <c r="A68" s="70"/>
      <c r="B68" s="189" t="s">
        <v>214</v>
      </c>
      <c r="C68" s="190"/>
      <c r="D68" s="190"/>
      <c r="E68" s="190"/>
      <c r="F68" s="190"/>
      <c r="G68" s="190"/>
      <c r="H68" s="190"/>
      <c r="I68" s="190"/>
      <c r="J68" s="190"/>
      <c r="K68" s="190"/>
      <c r="L68" s="190"/>
      <c r="M68" s="190"/>
      <c r="N68" s="190"/>
      <c r="O68" s="190"/>
      <c r="P68" s="191"/>
      <c r="Q68" s="14"/>
      <c r="R68" s="14"/>
      <c r="S68" s="14">
        <f>+AVERAGE(S63:S67)</f>
        <v>0</v>
      </c>
      <c r="T68" s="15"/>
      <c r="U68" s="20">
        <f t="shared" ref="U68:V68" si="42">SUM(U63)</f>
        <v>353949178</v>
      </c>
      <c r="V68" s="20">
        <f t="shared" si="42"/>
        <v>0</v>
      </c>
      <c r="W68" s="21">
        <f t="shared" ref="W68:W69" si="43">V68/U68</f>
        <v>0</v>
      </c>
    </row>
    <row r="69" spans="1:23" ht="129.6" customHeight="1" x14ac:dyDescent="0.2">
      <c r="A69" s="70"/>
      <c r="B69" s="72" t="s">
        <v>215</v>
      </c>
      <c r="C69" s="66" t="s">
        <v>216</v>
      </c>
      <c r="D69" s="67" t="s">
        <v>217</v>
      </c>
      <c r="E69" s="67" t="s">
        <v>218</v>
      </c>
      <c r="F69" s="186" t="s">
        <v>309</v>
      </c>
      <c r="G69" s="67" t="s">
        <v>219</v>
      </c>
      <c r="H69" s="67" t="s">
        <v>220</v>
      </c>
      <c r="I69" s="67" t="s">
        <v>58</v>
      </c>
      <c r="J69" s="67" t="s">
        <v>31</v>
      </c>
      <c r="K69" s="77" t="s">
        <v>28</v>
      </c>
      <c r="L69" s="67">
        <v>1</v>
      </c>
      <c r="M69" s="67">
        <v>1</v>
      </c>
      <c r="N69" s="67">
        <v>1</v>
      </c>
      <c r="O69" s="67">
        <v>1</v>
      </c>
      <c r="P69" s="67">
        <v>1</v>
      </c>
      <c r="Q69" s="36">
        <f>P69</f>
        <v>1</v>
      </c>
      <c r="R69" s="12"/>
      <c r="S69" s="13">
        <f>R69/Q69</f>
        <v>0</v>
      </c>
      <c r="T69" s="37" t="s">
        <v>362</v>
      </c>
      <c r="U69" s="231">
        <v>374370437</v>
      </c>
      <c r="V69" s="232">
        <v>0</v>
      </c>
      <c r="W69" s="226">
        <f t="shared" si="43"/>
        <v>0</v>
      </c>
    </row>
    <row r="70" spans="1:23" ht="88.5" customHeight="1" x14ac:dyDescent="0.2">
      <c r="A70" s="70"/>
      <c r="B70" s="71"/>
      <c r="C70" s="74"/>
      <c r="D70" s="83"/>
      <c r="E70" s="83"/>
      <c r="F70" s="188"/>
      <c r="G70" s="67" t="s">
        <v>221</v>
      </c>
      <c r="H70" s="67" t="s">
        <v>222</v>
      </c>
      <c r="I70" s="67" t="s">
        <v>58</v>
      </c>
      <c r="J70" s="67" t="s">
        <v>27</v>
      </c>
      <c r="K70" s="77" t="s">
        <v>28</v>
      </c>
      <c r="L70" s="67">
        <v>50</v>
      </c>
      <c r="M70" s="67">
        <v>50</v>
      </c>
      <c r="N70" s="67">
        <v>50</v>
      </c>
      <c r="O70" s="67">
        <v>50</v>
      </c>
      <c r="P70" s="67">
        <v>50</v>
      </c>
      <c r="Q70" s="36">
        <f t="shared" si="40"/>
        <v>50</v>
      </c>
      <c r="R70" s="12"/>
      <c r="S70" s="13">
        <f t="shared" ref="S70:S77" si="44">R70/Q70</f>
        <v>0</v>
      </c>
      <c r="T70" s="37" t="s">
        <v>362</v>
      </c>
      <c r="U70" s="231"/>
      <c r="V70" s="232"/>
      <c r="W70" s="226"/>
    </row>
    <row r="71" spans="1:23" ht="59.25" customHeight="1" x14ac:dyDescent="0.2">
      <c r="A71" s="70"/>
      <c r="B71" s="72" t="s">
        <v>223</v>
      </c>
      <c r="C71" s="66" t="s">
        <v>216</v>
      </c>
      <c r="D71" s="66" t="s">
        <v>224</v>
      </c>
      <c r="E71" s="66" t="s">
        <v>225</v>
      </c>
      <c r="F71" s="188"/>
      <c r="G71" s="67" t="s">
        <v>226</v>
      </c>
      <c r="H71" s="67" t="s">
        <v>363</v>
      </c>
      <c r="I71" s="67" t="s">
        <v>58</v>
      </c>
      <c r="J71" s="67" t="s">
        <v>31</v>
      </c>
      <c r="K71" s="77" t="s">
        <v>28</v>
      </c>
      <c r="L71" s="67">
        <v>1</v>
      </c>
      <c r="M71" s="67">
        <v>0</v>
      </c>
      <c r="N71" s="67">
        <v>0</v>
      </c>
      <c r="O71" s="67">
        <v>1</v>
      </c>
      <c r="P71" s="67">
        <v>1</v>
      </c>
      <c r="Q71" s="36">
        <f t="shared" si="40"/>
        <v>1</v>
      </c>
      <c r="R71" s="12"/>
      <c r="S71" s="13">
        <f t="shared" si="44"/>
        <v>0</v>
      </c>
      <c r="T71" s="37" t="s">
        <v>362</v>
      </c>
      <c r="U71" s="231"/>
      <c r="V71" s="232"/>
      <c r="W71" s="226"/>
    </row>
    <row r="72" spans="1:23" ht="81.75" customHeight="1" x14ac:dyDescent="0.2">
      <c r="A72" s="70"/>
      <c r="B72" s="70"/>
      <c r="C72" s="68"/>
      <c r="D72" s="68"/>
      <c r="E72" s="68"/>
      <c r="F72" s="188"/>
      <c r="G72" s="66" t="s">
        <v>227</v>
      </c>
      <c r="H72" s="67" t="s">
        <v>228</v>
      </c>
      <c r="I72" s="67" t="s">
        <v>26</v>
      </c>
      <c r="J72" s="67" t="s">
        <v>27</v>
      </c>
      <c r="K72" s="67" t="s">
        <v>32</v>
      </c>
      <c r="L72" s="67">
        <v>90</v>
      </c>
      <c r="M72" s="67">
        <v>50</v>
      </c>
      <c r="N72" s="67">
        <v>70</v>
      </c>
      <c r="O72" s="67">
        <v>80</v>
      </c>
      <c r="P72" s="67">
        <v>90</v>
      </c>
      <c r="Q72" s="36">
        <f t="shared" si="40"/>
        <v>90</v>
      </c>
      <c r="R72" s="12"/>
      <c r="S72" s="13">
        <f t="shared" si="44"/>
        <v>0</v>
      </c>
      <c r="T72" s="37" t="s">
        <v>362</v>
      </c>
      <c r="U72" s="231"/>
      <c r="V72" s="232"/>
      <c r="W72" s="226"/>
    </row>
    <row r="73" spans="1:23" ht="87.75" customHeight="1" x14ac:dyDescent="0.2">
      <c r="A73" s="70"/>
      <c r="B73" s="71"/>
      <c r="C73" s="74"/>
      <c r="D73" s="74"/>
      <c r="E73" s="74"/>
      <c r="F73" s="188"/>
      <c r="G73" s="67" t="s">
        <v>229</v>
      </c>
      <c r="H73" s="67" t="s">
        <v>230</v>
      </c>
      <c r="I73" s="67" t="s">
        <v>26</v>
      </c>
      <c r="J73" s="67" t="s">
        <v>27</v>
      </c>
      <c r="K73" s="67" t="s">
        <v>32</v>
      </c>
      <c r="L73" s="67">
        <v>45</v>
      </c>
      <c r="M73" s="67">
        <v>35</v>
      </c>
      <c r="N73" s="67">
        <v>40</v>
      </c>
      <c r="O73" s="67">
        <v>45</v>
      </c>
      <c r="P73" s="67">
        <v>45</v>
      </c>
      <c r="Q73" s="36">
        <f t="shared" si="40"/>
        <v>45</v>
      </c>
      <c r="R73" s="12"/>
      <c r="S73" s="13">
        <f t="shared" si="44"/>
        <v>0</v>
      </c>
      <c r="T73" s="37" t="s">
        <v>362</v>
      </c>
      <c r="U73" s="231"/>
      <c r="V73" s="232"/>
      <c r="W73" s="226"/>
    </row>
    <row r="74" spans="1:23" ht="78.75" customHeight="1" x14ac:dyDescent="0.2">
      <c r="A74" s="70"/>
      <c r="B74" s="84" t="s">
        <v>223</v>
      </c>
      <c r="C74" s="67" t="s">
        <v>216</v>
      </c>
      <c r="D74" s="67" t="s">
        <v>231</v>
      </c>
      <c r="E74" s="67" t="s">
        <v>232</v>
      </c>
      <c r="F74" s="188"/>
      <c r="G74" s="67" t="s">
        <v>233</v>
      </c>
      <c r="H74" s="67" t="s">
        <v>234</v>
      </c>
      <c r="I74" s="67" t="s">
        <v>26</v>
      </c>
      <c r="J74" s="67" t="s">
        <v>31</v>
      </c>
      <c r="K74" s="77" t="s">
        <v>28</v>
      </c>
      <c r="L74" s="67">
        <v>1</v>
      </c>
      <c r="M74" s="67">
        <v>0</v>
      </c>
      <c r="N74" s="67">
        <v>1</v>
      </c>
      <c r="O74" s="67">
        <v>1</v>
      </c>
      <c r="P74" s="67">
        <v>1</v>
      </c>
      <c r="Q74" s="36">
        <f t="shared" si="40"/>
        <v>1</v>
      </c>
      <c r="R74" s="12"/>
      <c r="S74" s="13">
        <f>R74/Q74</f>
        <v>0</v>
      </c>
      <c r="T74" s="37" t="s">
        <v>114</v>
      </c>
      <c r="U74" s="231"/>
      <c r="V74" s="232"/>
      <c r="W74" s="226"/>
    </row>
    <row r="75" spans="1:23" ht="81.75" customHeight="1" x14ac:dyDescent="0.2">
      <c r="A75" s="70"/>
      <c r="B75" s="84" t="s">
        <v>223</v>
      </c>
      <c r="C75" s="67" t="s">
        <v>216</v>
      </c>
      <c r="D75" s="67" t="s">
        <v>235</v>
      </c>
      <c r="E75" s="67" t="s">
        <v>364</v>
      </c>
      <c r="F75" s="188"/>
      <c r="G75" s="67" t="s">
        <v>236</v>
      </c>
      <c r="H75" s="67" t="s">
        <v>237</v>
      </c>
      <c r="I75" s="67" t="s">
        <v>26</v>
      </c>
      <c r="J75" s="67" t="s">
        <v>31</v>
      </c>
      <c r="K75" s="77" t="s">
        <v>28</v>
      </c>
      <c r="L75" s="67">
        <v>0</v>
      </c>
      <c r="M75" s="67">
        <v>0</v>
      </c>
      <c r="N75" s="67">
        <v>0</v>
      </c>
      <c r="O75" s="67">
        <v>0</v>
      </c>
      <c r="P75" s="67">
        <v>2</v>
      </c>
      <c r="Q75" s="36">
        <f t="shared" si="40"/>
        <v>2</v>
      </c>
      <c r="R75" s="12"/>
      <c r="S75" s="13">
        <v>0</v>
      </c>
      <c r="T75" s="37" t="s">
        <v>339</v>
      </c>
      <c r="U75" s="231"/>
      <c r="V75" s="232"/>
      <c r="W75" s="226"/>
    </row>
    <row r="76" spans="1:23" ht="70.5" customHeight="1" x14ac:dyDescent="0.2">
      <c r="A76" s="70"/>
      <c r="B76" s="84" t="s">
        <v>223</v>
      </c>
      <c r="C76" s="67" t="s">
        <v>216</v>
      </c>
      <c r="D76" s="67" t="s">
        <v>238</v>
      </c>
      <c r="E76" s="67" t="s">
        <v>365</v>
      </c>
      <c r="F76" s="188"/>
      <c r="G76" s="67" t="s">
        <v>239</v>
      </c>
      <c r="H76" s="67" t="s">
        <v>240</v>
      </c>
      <c r="I76" s="67" t="s">
        <v>26</v>
      </c>
      <c r="J76" s="67"/>
      <c r="K76" s="67" t="s">
        <v>32</v>
      </c>
      <c r="L76" s="67">
        <v>100</v>
      </c>
      <c r="M76" s="67">
        <v>25</v>
      </c>
      <c r="N76" s="67">
        <v>100</v>
      </c>
      <c r="O76" s="67">
        <v>100</v>
      </c>
      <c r="P76" s="67">
        <v>100</v>
      </c>
      <c r="Q76" s="36">
        <f t="shared" si="40"/>
        <v>100</v>
      </c>
      <c r="R76" s="12"/>
      <c r="S76" s="13">
        <f t="shared" si="44"/>
        <v>0</v>
      </c>
      <c r="T76" s="37" t="s">
        <v>344</v>
      </c>
      <c r="U76" s="231"/>
      <c r="V76" s="232"/>
      <c r="W76" s="226"/>
    </row>
    <row r="77" spans="1:23" ht="114" customHeight="1" x14ac:dyDescent="0.2">
      <c r="A77" s="70"/>
      <c r="B77" s="72" t="s">
        <v>241</v>
      </c>
      <c r="C77" s="66" t="s">
        <v>216</v>
      </c>
      <c r="D77" s="66" t="s">
        <v>242</v>
      </c>
      <c r="E77" s="66" t="s">
        <v>243</v>
      </c>
      <c r="F77" s="187"/>
      <c r="G77" s="67" t="s">
        <v>244</v>
      </c>
      <c r="H77" s="67" t="s">
        <v>366</v>
      </c>
      <c r="I77" s="67" t="s">
        <v>26</v>
      </c>
      <c r="J77" s="67" t="s">
        <v>27</v>
      </c>
      <c r="K77" s="67" t="s">
        <v>32</v>
      </c>
      <c r="L77" s="67">
        <v>100</v>
      </c>
      <c r="M77" s="67">
        <v>0</v>
      </c>
      <c r="N77" s="67">
        <v>50</v>
      </c>
      <c r="O77" s="67">
        <v>100</v>
      </c>
      <c r="P77" s="67">
        <v>100</v>
      </c>
      <c r="Q77" s="36">
        <f>P77</f>
        <v>100</v>
      </c>
      <c r="R77" s="12"/>
      <c r="S77" s="13">
        <f t="shared" si="44"/>
        <v>0</v>
      </c>
      <c r="T77" s="37" t="s">
        <v>339</v>
      </c>
      <c r="U77" s="231"/>
      <c r="V77" s="232"/>
      <c r="W77" s="226"/>
    </row>
    <row r="78" spans="1:23" ht="18" customHeight="1" x14ac:dyDescent="0.2">
      <c r="A78" s="71"/>
      <c r="B78" s="189" t="s">
        <v>245</v>
      </c>
      <c r="C78" s="190"/>
      <c r="D78" s="190"/>
      <c r="E78" s="190"/>
      <c r="F78" s="190"/>
      <c r="G78" s="190"/>
      <c r="H78" s="190"/>
      <c r="I78" s="190"/>
      <c r="J78" s="190"/>
      <c r="K78" s="190"/>
      <c r="L78" s="190"/>
      <c r="M78" s="190"/>
      <c r="N78" s="190"/>
      <c r="O78" s="190"/>
      <c r="P78" s="191"/>
      <c r="Q78" s="14"/>
      <c r="R78" s="14"/>
      <c r="S78" s="14">
        <f>+AVERAGE(S69:S77)</f>
        <v>0</v>
      </c>
      <c r="T78" s="15"/>
      <c r="U78" s="20">
        <f t="shared" ref="U78:V78" si="45">SUM(U69:U77)</f>
        <v>374370437</v>
      </c>
      <c r="V78" s="20">
        <f t="shared" si="45"/>
        <v>0</v>
      </c>
      <c r="W78" s="21">
        <f t="shared" ref="W78:W79" si="46">V78/U78</f>
        <v>0</v>
      </c>
    </row>
    <row r="79" spans="1:23" ht="91.5" customHeight="1" x14ac:dyDescent="0.2">
      <c r="A79" s="72" t="s">
        <v>246</v>
      </c>
      <c r="B79" s="84" t="s">
        <v>247</v>
      </c>
      <c r="C79" s="67" t="s">
        <v>248</v>
      </c>
      <c r="D79" s="67" t="s">
        <v>249</v>
      </c>
      <c r="E79" s="67" t="s">
        <v>250</v>
      </c>
      <c r="F79" s="186" t="s">
        <v>310</v>
      </c>
      <c r="G79" s="67" t="s">
        <v>251</v>
      </c>
      <c r="H79" s="67" t="s">
        <v>252</v>
      </c>
      <c r="I79" s="67" t="s">
        <v>26</v>
      </c>
      <c r="J79" s="67" t="s">
        <v>31</v>
      </c>
      <c r="K79" s="67" t="s">
        <v>32</v>
      </c>
      <c r="L79" s="67">
        <v>100</v>
      </c>
      <c r="M79" s="67">
        <v>10</v>
      </c>
      <c r="N79" s="67">
        <v>40</v>
      </c>
      <c r="O79" s="67">
        <v>70</v>
      </c>
      <c r="P79" s="67">
        <v>100</v>
      </c>
      <c r="Q79" s="36">
        <f t="shared" ref="Q79:Q80" si="47">P79</f>
        <v>100</v>
      </c>
      <c r="R79" s="12"/>
      <c r="S79" s="13">
        <f>R79/Q79</f>
        <v>0</v>
      </c>
      <c r="T79" s="37" t="s">
        <v>362</v>
      </c>
      <c r="U79" s="231">
        <v>63151098</v>
      </c>
      <c r="V79" s="232"/>
      <c r="W79" s="226">
        <f t="shared" si="46"/>
        <v>0</v>
      </c>
    </row>
    <row r="80" spans="1:23" ht="75.75" customHeight="1" x14ac:dyDescent="0.2">
      <c r="A80" s="70"/>
      <c r="B80" s="84" t="s">
        <v>253</v>
      </c>
      <c r="C80" s="66" t="s">
        <v>248</v>
      </c>
      <c r="D80" s="66" t="s">
        <v>254</v>
      </c>
      <c r="E80" s="67" t="s">
        <v>255</v>
      </c>
      <c r="F80" s="187"/>
      <c r="G80" s="67" t="s">
        <v>256</v>
      </c>
      <c r="H80" s="67" t="s">
        <v>257</v>
      </c>
      <c r="I80" s="67" t="s">
        <v>26</v>
      </c>
      <c r="J80" s="67" t="s">
        <v>31</v>
      </c>
      <c r="K80" s="77" t="s">
        <v>28</v>
      </c>
      <c r="L80" s="67">
        <v>6</v>
      </c>
      <c r="M80" s="67">
        <v>0</v>
      </c>
      <c r="N80" s="67">
        <v>2</v>
      </c>
      <c r="O80" s="67">
        <v>2</v>
      </c>
      <c r="P80" s="67">
        <v>2</v>
      </c>
      <c r="Q80" s="36">
        <f t="shared" si="47"/>
        <v>2</v>
      </c>
      <c r="R80" s="12"/>
      <c r="S80" s="13">
        <f t="shared" ref="S80" si="48">R80/Q80</f>
        <v>0</v>
      </c>
      <c r="T80" s="37" t="s">
        <v>362</v>
      </c>
      <c r="U80" s="231"/>
      <c r="V80" s="232"/>
      <c r="W80" s="226"/>
    </row>
    <row r="81" spans="1:23" ht="19.5" customHeight="1" x14ac:dyDescent="0.2">
      <c r="A81" s="70"/>
      <c r="B81" s="189" t="s">
        <v>258</v>
      </c>
      <c r="C81" s="190"/>
      <c r="D81" s="190"/>
      <c r="E81" s="190"/>
      <c r="F81" s="190"/>
      <c r="G81" s="190"/>
      <c r="H81" s="190"/>
      <c r="I81" s="190"/>
      <c r="J81" s="190"/>
      <c r="K81" s="190"/>
      <c r="L81" s="190"/>
      <c r="M81" s="190"/>
      <c r="N81" s="190"/>
      <c r="O81" s="190"/>
      <c r="P81" s="191"/>
      <c r="Q81" s="14"/>
      <c r="R81" s="14"/>
      <c r="S81" s="14">
        <f>+AVERAGE(S79:S80)</f>
        <v>0</v>
      </c>
      <c r="T81" s="15"/>
      <c r="U81" s="16">
        <f t="shared" ref="U81:V81" si="49">SUM(U79:U80)</f>
        <v>63151098</v>
      </c>
      <c r="V81" s="16">
        <f t="shared" si="49"/>
        <v>0</v>
      </c>
      <c r="W81" s="17">
        <f t="shared" ref="W81:W84" si="50">V81/U81</f>
        <v>0</v>
      </c>
    </row>
    <row r="82" spans="1:23" ht="85.5" customHeight="1" x14ac:dyDescent="0.2">
      <c r="A82" s="70"/>
      <c r="B82" s="72" t="s">
        <v>259</v>
      </c>
      <c r="C82" s="66" t="s">
        <v>260</v>
      </c>
      <c r="D82" s="66" t="s">
        <v>261</v>
      </c>
      <c r="E82" s="66" t="s">
        <v>262</v>
      </c>
      <c r="F82" s="66" t="s">
        <v>311</v>
      </c>
      <c r="G82" s="67" t="s">
        <v>263</v>
      </c>
      <c r="H82" s="67" t="s">
        <v>264</v>
      </c>
      <c r="I82" s="67" t="s">
        <v>58</v>
      </c>
      <c r="J82" s="67" t="s">
        <v>27</v>
      </c>
      <c r="K82" s="77" t="s">
        <v>28</v>
      </c>
      <c r="L82" s="67">
        <v>1</v>
      </c>
      <c r="M82" s="67">
        <v>0</v>
      </c>
      <c r="N82" s="67">
        <v>1</v>
      </c>
      <c r="O82" s="67">
        <v>1</v>
      </c>
      <c r="P82" s="67">
        <v>1</v>
      </c>
      <c r="Q82" s="36">
        <f>P82</f>
        <v>1</v>
      </c>
      <c r="R82" s="12"/>
      <c r="S82" s="13">
        <f>R82/Q82</f>
        <v>0</v>
      </c>
      <c r="T82" s="42" t="s">
        <v>339</v>
      </c>
      <c r="U82" s="46">
        <v>171461840</v>
      </c>
      <c r="V82" s="22"/>
      <c r="W82" s="35">
        <f t="shared" si="50"/>
        <v>0</v>
      </c>
    </row>
    <row r="83" spans="1:23" ht="19.5" customHeight="1" x14ac:dyDescent="0.2">
      <c r="A83" s="71"/>
      <c r="B83" s="189" t="s">
        <v>265</v>
      </c>
      <c r="C83" s="190"/>
      <c r="D83" s="190"/>
      <c r="E83" s="190"/>
      <c r="F83" s="190"/>
      <c r="G83" s="190"/>
      <c r="H83" s="190"/>
      <c r="I83" s="190"/>
      <c r="J83" s="190"/>
      <c r="K83" s="190"/>
      <c r="L83" s="190"/>
      <c r="M83" s="190"/>
      <c r="N83" s="190"/>
      <c r="O83" s="190"/>
      <c r="P83" s="191"/>
      <c r="Q83" s="14"/>
      <c r="R83" s="14"/>
      <c r="S83" s="14">
        <f>+AVERAGE(S82)</f>
        <v>0</v>
      </c>
      <c r="T83" s="15"/>
      <c r="U83" s="16">
        <f t="shared" ref="U83:V83" si="51">SUM(U82)</f>
        <v>171461840</v>
      </c>
      <c r="V83" s="16">
        <f t="shared" si="51"/>
        <v>0</v>
      </c>
      <c r="W83" s="17">
        <f t="shared" si="50"/>
        <v>0</v>
      </c>
    </row>
    <row r="84" spans="1:23" ht="23.25" customHeight="1" x14ac:dyDescent="0.2">
      <c r="A84" s="85"/>
      <c r="B84" s="85"/>
      <c r="C84" s="85"/>
      <c r="D84" s="85"/>
      <c r="E84" s="85"/>
      <c r="F84" s="85"/>
      <c r="G84" s="86"/>
      <c r="H84" s="85"/>
      <c r="I84" s="85"/>
      <c r="J84" s="85"/>
      <c r="K84" s="85"/>
      <c r="L84" s="85"/>
      <c r="M84" s="85"/>
      <c r="N84" s="85"/>
      <c r="O84" s="86"/>
      <c r="P84" s="85"/>
      <c r="Q84" s="3"/>
      <c r="R84" s="3"/>
      <c r="S84" s="3"/>
      <c r="T84" s="3"/>
      <c r="U84" s="23">
        <f>U83+U81+U78+U68+U62+U59+U55+U47+U42+U36+U33+U28+U25+U22+U19+U15+U13</f>
        <v>22373000000</v>
      </c>
      <c r="V84" s="23">
        <f>V83+V81+V78+V68+V62+V59+V55+V47+V42+V36+V33+V28+V25+V22+V19+V15+V13</f>
        <v>0</v>
      </c>
      <c r="W84" s="60">
        <f t="shared" si="50"/>
        <v>0</v>
      </c>
    </row>
    <row r="85" spans="1:23" ht="14.25" customHeight="1" x14ac:dyDescent="0.2">
      <c r="A85" s="87"/>
      <c r="B85" s="87"/>
      <c r="C85" s="88" t="s">
        <v>266</v>
      </c>
      <c r="D85" s="88"/>
      <c r="E85" s="88"/>
      <c r="F85" s="88"/>
      <c r="G85" s="88"/>
      <c r="H85" s="86"/>
      <c r="I85" s="85"/>
      <c r="J85" s="89"/>
      <c r="K85" s="89"/>
      <c r="L85" s="89"/>
      <c r="M85" s="89"/>
      <c r="N85" s="89"/>
      <c r="O85" s="90"/>
      <c r="P85" s="89"/>
      <c r="Q85" s="3"/>
      <c r="R85" s="3"/>
      <c r="S85" s="3"/>
      <c r="T85" s="3"/>
      <c r="U85" s="24"/>
      <c r="V85" s="24"/>
      <c r="W85" s="3"/>
    </row>
    <row r="86" spans="1:23" ht="14.25" customHeight="1" x14ac:dyDescent="0.2">
      <c r="A86" s="87"/>
      <c r="B86" s="87"/>
      <c r="C86" s="91"/>
      <c r="D86" s="91"/>
      <c r="E86" s="91"/>
      <c r="F86" s="91"/>
      <c r="G86" s="88"/>
      <c r="H86" s="86"/>
      <c r="I86" s="85"/>
      <c r="J86" s="89"/>
      <c r="K86" s="89"/>
      <c r="L86" s="89"/>
      <c r="M86" s="89"/>
      <c r="N86" s="89"/>
      <c r="O86" s="90"/>
      <c r="P86" s="89"/>
      <c r="Q86" s="3"/>
      <c r="R86" s="3"/>
      <c r="S86" s="3"/>
      <c r="T86" s="3"/>
      <c r="U86" s="24"/>
      <c r="V86" s="24"/>
      <c r="W86" s="3"/>
    </row>
    <row r="87" spans="1:23" ht="33.75" customHeight="1" x14ac:dyDescent="0.2">
      <c r="A87" s="87"/>
      <c r="B87" s="176" t="s">
        <v>10</v>
      </c>
      <c r="C87" s="177"/>
      <c r="D87" s="92" t="s">
        <v>267</v>
      </c>
      <c r="E87" s="92" t="s">
        <v>367</v>
      </c>
      <c r="F87" s="92" t="s">
        <v>15</v>
      </c>
      <c r="G87" s="92" t="s">
        <v>268</v>
      </c>
      <c r="H87" s="92" t="s">
        <v>267</v>
      </c>
      <c r="I87" s="92" t="s">
        <v>15</v>
      </c>
      <c r="J87" s="92" t="s">
        <v>367</v>
      </c>
      <c r="K87" s="87"/>
      <c r="L87" s="87"/>
      <c r="M87" s="87"/>
      <c r="N87" s="87"/>
      <c r="O87" s="93"/>
      <c r="P87" s="87"/>
      <c r="R87" s="26"/>
      <c r="S87" s="3"/>
      <c r="T87" s="3"/>
      <c r="U87" s="24"/>
      <c r="V87" s="24"/>
      <c r="W87" s="3"/>
    </row>
    <row r="88" spans="1:23" ht="24.75" customHeight="1" x14ac:dyDescent="0.2">
      <c r="A88" s="87"/>
      <c r="B88" s="178" t="s">
        <v>290</v>
      </c>
      <c r="C88" s="179"/>
      <c r="D88" s="239">
        <v>8</v>
      </c>
      <c r="E88" s="242">
        <f>(J88+J89)/2</f>
        <v>0</v>
      </c>
      <c r="F88" s="173">
        <v>1</v>
      </c>
      <c r="G88" s="94" t="s">
        <v>23</v>
      </c>
      <c r="H88" s="84">
        <v>7</v>
      </c>
      <c r="I88" s="95">
        <v>1</v>
      </c>
      <c r="J88" s="96">
        <f>S13</f>
        <v>0</v>
      </c>
      <c r="K88" s="87"/>
      <c r="L88" s="87"/>
      <c r="M88" s="87"/>
      <c r="N88" s="87"/>
      <c r="O88" s="93"/>
      <c r="P88" s="87"/>
      <c r="R88" s="27"/>
      <c r="S88" s="3"/>
      <c r="T88" s="3"/>
      <c r="U88" s="24"/>
      <c r="V88" s="24"/>
      <c r="W88" s="3"/>
    </row>
    <row r="89" spans="1:23" ht="24" customHeight="1" x14ac:dyDescent="0.2">
      <c r="A89" s="87"/>
      <c r="B89" s="180"/>
      <c r="C89" s="181"/>
      <c r="D89" s="241"/>
      <c r="E89" s="243"/>
      <c r="F89" s="174"/>
      <c r="G89" s="94" t="s">
        <v>46</v>
      </c>
      <c r="H89" s="84">
        <v>1</v>
      </c>
      <c r="I89" s="95">
        <v>1</v>
      </c>
      <c r="J89" s="96">
        <f>S15</f>
        <v>0</v>
      </c>
      <c r="K89" s="87"/>
      <c r="L89" s="87"/>
      <c r="M89" s="87"/>
      <c r="N89" s="87"/>
      <c r="O89" s="93"/>
      <c r="P89" s="87"/>
      <c r="R89" s="27"/>
      <c r="S89" s="3"/>
      <c r="T89" s="3"/>
      <c r="U89" s="24"/>
      <c r="V89" s="24"/>
      <c r="W89" s="3"/>
    </row>
    <row r="90" spans="1:23" ht="43.5" customHeight="1" x14ac:dyDescent="0.2">
      <c r="A90" s="87"/>
      <c r="B90" s="182" t="s">
        <v>291</v>
      </c>
      <c r="C90" s="183"/>
      <c r="D90" s="84">
        <v>3</v>
      </c>
      <c r="E90" s="96">
        <f>J90</f>
        <v>0</v>
      </c>
      <c r="F90" s="97">
        <v>1</v>
      </c>
      <c r="G90" s="94" t="s">
        <v>269</v>
      </c>
      <c r="H90" s="84">
        <v>3</v>
      </c>
      <c r="I90" s="95">
        <v>1</v>
      </c>
      <c r="J90" s="96">
        <f>S19</f>
        <v>0</v>
      </c>
      <c r="K90" s="87"/>
      <c r="L90" s="87"/>
      <c r="M90" s="87"/>
      <c r="N90" s="87"/>
      <c r="O90" s="93"/>
      <c r="P90" s="87"/>
      <c r="R90" s="27"/>
      <c r="S90" s="3"/>
      <c r="T90" s="3"/>
      <c r="U90" s="24"/>
      <c r="V90" s="24"/>
      <c r="W90" s="3"/>
    </row>
    <row r="91" spans="1:23" ht="32.25" customHeight="1" x14ac:dyDescent="0.2">
      <c r="A91" s="87"/>
      <c r="B91" s="182" t="s">
        <v>292</v>
      </c>
      <c r="C91" s="183"/>
      <c r="D91" s="84">
        <v>2</v>
      </c>
      <c r="E91" s="98">
        <f>J91</f>
        <v>0</v>
      </c>
      <c r="F91" s="97">
        <v>1</v>
      </c>
      <c r="G91" s="94" t="s">
        <v>67</v>
      </c>
      <c r="H91" s="84">
        <v>2</v>
      </c>
      <c r="I91" s="95">
        <v>1</v>
      </c>
      <c r="J91" s="98">
        <f>S22</f>
        <v>0</v>
      </c>
      <c r="K91" s="87"/>
      <c r="L91" s="87"/>
      <c r="M91" s="87"/>
      <c r="N91" s="87"/>
      <c r="O91" s="93"/>
      <c r="P91" s="87"/>
      <c r="R91" s="27"/>
      <c r="S91" s="3"/>
      <c r="T91" s="3"/>
      <c r="U91" s="24"/>
      <c r="V91" s="24"/>
      <c r="W91" s="3"/>
    </row>
    <row r="92" spans="1:23" ht="18.75" customHeight="1" x14ac:dyDescent="0.2">
      <c r="A92" s="87"/>
      <c r="B92" s="178" t="s">
        <v>293</v>
      </c>
      <c r="C92" s="179"/>
      <c r="D92" s="239">
        <f>H92+H93+H94+H95+H96+H97</f>
        <v>19</v>
      </c>
      <c r="E92" s="236">
        <f>(J92+J93+J94+J95+J96+J97)/6</f>
        <v>0</v>
      </c>
      <c r="F92" s="173">
        <v>1</v>
      </c>
      <c r="G92" s="94" t="s">
        <v>77</v>
      </c>
      <c r="H92" s="84">
        <v>2</v>
      </c>
      <c r="I92" s="95">
        <v>1</v>
      </c>
      <c r="J92" s="98">
        <f>S25</f>
        <v>0</v>
      </c>
      <c r="K92" s="87"/>
      <c r="L92" s="87"/>
      <c r="M92" s="87"/>
      <c r="N92" s="87"/>
      <c r="O92" s="93"/>
      <c r="P92" s="87"/>
      <c r="R92" s="27"/>
      <c r="S92" s="3"/>
      <c r="T92" s="3"/>
      <c r="U92" s="24"/>
      <c r="V92" s="24"/>
      <c r="W92" s="3"/>
    </row>
    <row r="93" spans="1:23" ht="18.75" customHeight="1" x14ac:dyDescent="0.2">
      <c r="A93" s="87"/>
      <c r="B93" s="184"/>
      <c r="C93" s="185"/>
      <c r="D93" s="240"/>
      <c r="E93" s="237"/>
      <c r="F93" s="175"/>
      <c r="G93" s="94" t="s">
        <v>87</v>
      </c>
      <c r="H93" s="84">
        <v>2</v>
      </c>
      <c r="I93" s="95">
        <v>1</v>
      </c>
      <c r="J93" s="98">
        <f>S28</f>
        <v>0</v>
      </c>
      <c r="K93" s="87"/>
      <c r="L93" s="87"/>
      <c r="M93" s="87"/>
      <c r="N93" s="87"/>
      <c r="O93" s="93"/>
      <c r="P93" s="87"/>
      <c r="R93" s="28"/>
      <c r="S93" s="3"/>
      <c r="T93" s="3"/>
      <c r="U93" s="24"/>
      <c r="V93" s="24"/>
      <c r="W93" s="3"/>
    </row>
    <row r="94" spans="1:23" ht="18.75" customHeight="1" x14ac:dyDescent="0.2">
      <c r="A94" s="87"/>
      <c r="B94" s="184"/>
      <c r="C94" s="185"/>
      <c r="D94" s="240"/>
      <c r="E94" s="237"/>
      <c r="F94" s="175"/>
      <c r="G94" s="94" t="s">
        <v>94</v>
      </c>
      <c r="H94" s="84">
        <v>4</v>
      </c>
      <c r="I94" s="95">
        <v>1</v>
      </c>
      <c r="J94" s="98">
        <f>S33</f>
        <v>0</v>
      </c>
      <c r="K94" s="87"/>
      <c r="L94" s="87"/>
      <c r="M94" s="87"/>
      <c r="N94" s="87"/>
      <c r="O94" s="93"/>
      <c r="P94" s="87"/>
      <c r="R94" s="28"/>
      <c r="S94" s="3"/>
      <c r="T94" s="3"/>
      <c r="U94" s="24"/>
      <c r="V94" s="24"/>
      <c r="W94" s="3"/>
    </row>
    <row r="95" spans="1:23" ht="18.75" customHeight="1" x14ac:dyDescent="0.2">
      <c r="A95" s="87"/>
      <c r="B95" s="184"/>
      <c r="C95" s="185"/>
      <c r="D95" s="240"/>
      <c r="E95" s="237"/>
      <c r="F95" s="175"/>
      <c r="G95" s="94" t="s">
        <v>270</v>
      </c>
      <c r="H95" s="84">
        <v>2</v>
      </c>
      <c r="I95" s="95">
        <v>1</v>
      </c>
      <c r="J95" s="98">
        <f>S36</f>
        <v>0</v>
      </c>
      <c r="K95" s="87"/>
      <c r="L95" s="87"/>
      <c r="M95" s="87"/>
      <c r="N95" s="87"/>
      <c r="O95" s="93"/>
      <c r="P95" s="87"/>
      <c r="R95" s="28"/>
      <c r="S95" s="3"/>
      <c r="T95" s="3"/>
      <c r="U95" s="24"/>
      <c r="V95" s="24"/>
      <c r="W95" s="3"/>
    </row>
    <row r="96" spans="1:23" ht="18.75" customHeight="1" x14ac:dyDescent="0.2">
      <c r="A96" s="87"/>
      <c r="B96" s="184"/>
      <c r="C96" s="185"/>
      <c r="D96" s="240"/>
      <c r="E96" s="237"/>
      <c r="F96" s="175"/>
      <c r="G96" s="94" t="s">
        <v>121</v>
      </c>
      <c r="H96" s="84">
        <v>5</v>
      </c>
      <c r="I96" s="95">
        <v>1</v>
      </c>
      <c r="J96" s="98">
        <f>S42</f>
        <v>0</v>
      </c>
      <c r="K96" s="87"/>
      <c r="L96" s="87"/>
      <c r="M96" s="87"/>
      <c r="N96" s="87"/>
      <c r="O96" s="93"/>
      <c r="P96" s="87"/>
      <c r="R96" s="28"/>
      <c r="S96" s="3"/>
      <c r="T96" s="3"/>
      <c r="U96" s="24"/>
      <c r="V96" s="24"/>
      <c r="W96" s="3"/>
    </row>
    <row r="97" spans="1:23" ht="18.75" customHeight="1" x14ac:dyDescent="0.2">
      <c r="A97" s="87"/>
      <c r="B97" s="180"/>
      <c r="C97" s="181"/>
      <c r="D97" s="241"/>
      <c r="E97" s="238"/>
      <c r="F97" s="174"/>
      <c r="G97" s="94" t="s">
        <v>139</v>
      </c>
      <c r="H97" s="84">
        <v>4</v>
      </c>
      <c r="I97" s="95">
        <v>1</v>
      </c>
      <c r="J97" s="98">
        <f>S47</f>
        <v>0</v>
      </c>
      <c r="K97" s="87"/>
      <c r="L97" s="87"/>
      <c r="M97" s="87"/>
      <c r="N97" s="87"/>
      <c r="O97" s="93"/>
      <c r="P97" s="87"/>
      <c r="R97" s="27"/>
      <c r="S97" s="3"/>
      <c r="T97" s="3"/>
      <c r="U97" s="24"/>
      <c r="V97" s="24"/>
      <c r="W97" s="3"/>
    </row>
    <row r="98" spans="1:23" ht="18" customHeight="1" x14ac:dyDescent="0.2">
      <c r="A98" s="87"/>
      <c r="B98" s="178" t="s">
        <v>294</v>
      </c>
      <c r="C98" s="179"/>
      <c r="D98" s="239">
        <v>26</v>
      </c>
      <c r="E98" s="236">
        <f>(J98+J99+J100+J101+J102)/5</f>
        <v>0</v>
      </c>
      <c r="F98" s="173">
        <v>1</v>
      </c>
      <c r="G98" s="94" t="s">
        <v>159</v>
      </c>
      <c r="H98" s="84">
        <v>7</v>
      </c>
      <c r="I98" s="95">
        <v>1</v>
      </c>
      <c r="J98" s="98">
        <f>S55</f>
        <v>0</v>
      </c>
      <c r="K98" s="87"/>
      <c r="L98" s="87"/>
      <c r="M98" s="87"/>
      <c r="N98" s="87"/>
      <c r="O98" s="93"/>
      <c r="P98" s="87"/>
      <c r="R98" s="28"/>
      <c r="S98" s="3"/>
      <c r="T98" s="3"/>
      <c r="U98" s="24"/>
      <c r="V98" s="24"/>
      <c r="W98" s="3"/>
    </row>
    <row r="99" spans="1:23" ht="18" customHeight="1" x14ac:dyDescent="0.2">
      <c r="A99" s="87"/>
      <c r="B99" s="184"/>
      <c r="C99" s="185"/>
      <c r="D99" s="240"/>
      <c r="E99" s="237"/>
      <c r="F99" s="175"/>
      <c r="G99" s="94" t="s">
        <v>179</v>
      </c>
      <c r="H99" s="84">
        <v>3</v>
      </c>
      <c r="I99" s="95">
        <v>1</v>
      </c>
      <c r="J99" s="98">
        <f>S59</f>
        <v>0</v>
      </c>
      <c r="K99" s="87"/>
      <c r="L99" s="87"/>
      <c r="M99" s="87"/>
      <c r="N99" s="87"/>
      <c r="O99" s="93"/>
      <c r="P99" s="87"/>
      <c r="R99" s="28"/>
      <c r="S99" s="3"/>
      <c r="T99" s="3"/>
      <c r="U99" s="24"/>
      <c r="V99" s="24"/>
      <c r="W99" s="3"/>
    </row>
    <row r="100" spans="1:23" ht="18" customHeight="1" x14ac:dyDescent="0.2">
      <c r="A100" s="87"/>
      <c r="B100" s="184"/>
      <c r="C100" s="185"/>
      <c r="D100" s="240"/>
      <c r="E100" s="237"/>
      <c r="F100" s="175"/>
      <c r="G100" s="94" t="s">
        <v>189</v>
      </c>
      <c r="H100" s="84">
        <v>2</v>
      </c>
      <c r="I100" s="95">
        <v>1</v>
      </c>
      <c r="J100" s="98">
        <f>S62</f>
        <v>0</v>
      </c>
      <c r="K100" s="87"/>
      <c r="L100" s="87"/>
      <c r="M100" s="87"/>
      <c r="N100" s="87"/>
      <c r="O100" s="93"/>
      <c r="P100" s="87"/>
      <c r="R100" s="28"/>
      <c r="S100" s="3"/>
      <c r="T100" s="3"/>
      <c r="U100" s="24"/>
      <c r="V100" s="24"/>
      <c r="W100" s="3"/>
    </row>
    <row r="101" spans="1:23" ht="18" customHeight="1" x14ac:dyDescent="0.2">
      <c r="A101" s="87"/>
      <c r="B101" s="184"/>
      <c r="C101" s="185"/>
      <c r="D101" s="240"/>
      <c r="E101" s="237"/>
      <c r="F101" s="175"/>
      <c r="G101" s="94" t="s">
        <v>197</v>
      </c>
      <c r="H101" s="84">
        <v>5</v>
      </c>
      <c r="I101" s="95">
        <v>1</v>
      </c>
      <c r="J101" s="98">
        <f>S68</f>
        <v>0</v>
      </c>
      <c r="K101" s="87"/>
      <c r="L101" s="87"/>
      <c r="M101" s="87"/>
      <c r="N101" s="87"/>
      <c r="O101" s="93"/>
      <c r="P101" s="87"/>
      <c r="R101" s="28"/>
      <c r="S101" s="3"/>
      <c r="T101" s="3"/>
      <c r="U101" s="24"/>
      <c r="V101" s="24"/>
      <c r="W101" s="3"/>
    </row>
    <row r="102" spans="1:23" ht="18" customHeight="1" x14ac:dyDescent="0.2">
      <c r="A102" s="87"/>
      <c r="B102" s="180"/>
      <c r="C102" s="181"/>
      <c r="D102" s="241"/>
      <c r="E102" s="238"/>
      <c r="F102" s="174"/>
      <c r="G102" s="94" t="s">
        <v>216</v>
      </c>
      <c r="H102" s="84">
        <v>9</v>
      </c>
      <c r="I102" s="95">
        <v>1</v>
      </c>
      <c r="J102" s="98">
        <f>S78</f>
        <v>0</v>
      </c>
      <c r="K102" s="87"/>
      <c r="L102" s="87"/>
      <c r="M102" s="87"/>
      <c r="N102" s="87"/>
      <c r="O102" s="93"/>
      <c r="P102" s="87"/>
      <c r="R102" s="28"/>
      <c r="S102" s="3"/>
      <c r="T102" s="3"/>
      <c r="U102" s="24"/>
      <c r="V102" s="24"/>
      <c r="W102" s="3"/>
    </row>
    <row r="103" spans="1:23" ht="18" customHeight="1" x14ac:dyDescent="0.2">
      <c r="A103" s="87"/>
      <c r="B103" s="178" t="s">
        <v>295</v>
      </c>
      <c r="C103" s="179"/>
      <c r="D103" s="239">
        <v>3</v>
      </c>
      <c r="E103" s="236">
        <f>(J103+J104)/2</f>
        <v>0</v>
      </c>
      <c r="F103" s="173">
        <v>1</v>
      </c>
      <c r="G103" s="99" t="s">
        <v>248</v>
      </c>
      <c r="H103" s="72">
        <v>2</v>
      </c>
      <c r="I103" s="95">
        <v>1</v>
      </c>
      <c r="J103" s="100">
        <f>S81</f>
        <v>0</v>
      </c>
      <c r="K103" s="87"/>
      <c r="L103" s="87"/>
      <c r="M103" s="87"/>
      <c r="N103" s="87"/>
      <c r="O103" s="93"/>
      <c r="P103" s="87"/>
      <c r="R103" s="28"/>
      <c r="S103" s="3"/>
      <c r="T103" s="3"/>
      <c r="U103" s="24"/>
      <c r="V103" s="24"/>
      <c r="W103" s="3"/>
    </row>
    <row r="104" spans="1:23" ht="21" customHeight="1" x14ac:dyDescent="0.2">
      <c r="A104" s="87"/>
      <c r="B104" s="184"/>
      <c r="C104" s="185"/>
      <c r="D104" s="241"/>
      <c r="E104" s="238"/>
      <c r="F104" s="174"/>
      <c r="G104" s="94" t="s">
        <v>260</v>
      </c>
      <c r="H104" s="84">
        <v>1</v>
      </c>
      <c r="I104" s="95">
        <v>1</v>
      </c>
      <c r="J104" s="98">
        <f>S83</f>
        <v>0</v>
      </c>
      <c r="K104" s="87"/>
      <c r="L104" s="87"/>
      <c r="M104" s="87"/>
      <c r="N104" s="87"/>
      <c r="O104" s="93"/>
      <c r="P104" s="87"/>
      <c r="R104" s="28"/>
      <c r="S104" s="3"/>
      <c r="T104" s="3"/>
      <c r="U104" s="24"/>
      <c r="V104" s="24"/>
      <c r="W104" s="3"/>
    </row>
    <row r="105" spans="1:23" ht="25.5" customHeight="1" x14ac:dyDescent="0.2">
      <c r="A105" s="87"/>
      <c r="B105" s="166" t="s">
        <v>14</v>
      </c>
      <c r="C105" s="167"/>
      <c r="D105" s="101">
        <f>SUM(D88:D104)</f>
        <v>61</v>
      </c>
      <c r="E105" s="102">
        <f>SUM(E88:E104)/6</f>
        <v>0</v>
      </c>
      <c r="F105" s="102">
        <f>SUM(F88:F104)/6</f>
        <v>1</v>
      </c>
      <c r="G105" s="103"/>
      <c r="H105" s="86"/>
      <c r="I105" s="104"/>
      <c r="J105" s="105"/>
      <c r="K105" s="85"/>
      <c r="L105" s="87"/>
      <c r="M105" s="87"/>
      <c r="N105" s="87"/>
      <c r="O105" s="93"/>
      <c r="P105" s="87"/>
      <c r="Q105" s="30"/>
      <c r="R105" s="29"/>
      <c r="S105" s="3"/>
      <c r="T105" s="3"/>
      <c r="U105" s="24"/>
      <c r="V105" s="24"/>
      <c r="W105" s="3"/>
    </row>
    <row r="106" spans="1:23" ht="14.25" customHeight="1" x14ac:dyDescent="0.2">
      <c r="A106" s="87"/>
      <c r="B106" s="85"/>
      <c r="C106" s="85"/>
      <c r="D106" s="85"/>
      <c r="E106" s="85"/>
      <c r="F106" s="85"/>
      <c r="G106" s="85"/>
      <c r="H106" s="86"/>
      <c r="I106" s="85"/>
      <c r="J106" s="85"/>
      <c r="K106" s="85"/>
      <c r="L106" s="85"/>
      <c r="M106" s="85"/>
      <c r="N106" s="85"/>
      <c r="O106" s="86"/>
      <c r="P106" s="85"/>
      <c r="Q106" s="3"/>
      <c r="R106" s="3"/>
      <c r="S106" s="3"/>
      <c r="T106" s="3"/>
      <c r="U106" s="24"/>
      <c r="V106" s="24"/>
      <c r="W106" s="3"/>
    </row>
    <row r="107" spans="1:23" ht="14.25" customHeight="1" x14ac:dyDescent="0.2">
      <c r="A107" s="87"/>
      <c r="B107" s="87"/>
      <c r="C107" s="87"/>
      <c r="D107" s="106" t="s">
        <v>271</v>
      </c>
      <c r="E107" s="106"/>
      <c r="F107" s="106"/>
      <c r="G107" s="107"/>
      <c r="H107" s="86"/>
      <c r="I107" s="85"/>
      <c r="J107" s="85"/>
      <c r="K107" s="85"/>
      <c r="L107" s="85"/>
      <c r="M107" s="85"/>
      <c r="N107" s="85"/>
      <c r="O107" s="86"/>
      <c r="P107" s="85"/>
      <c r="Q107" s="3"/>
      <c r="R107" s="3"/>
      <c r="S107" s="3"/>
      <c r="T107" s="3"/>
      <c r="U107" s="24"/>
      <c r="V107" s="24"/>
      <c r="W107" s="3"/>
    </row>
    <row r="108" spans="1:23" ht="14.25" customHeight="1" x14ac:dyDescent="0.2">
      <c r="A108" s="87"/>
      <c r="B108" s="87"/>
      <c r="C108" s="108"/>
      <c r="D108" s="109" t="s">
        <v>272</v>
      </c>
      <c r="E108" s="110" t="s">
        <v>273</v>
      </c>
      <c r="F108" s="111"/>
      <c r="G108" s="107"/>
      <c r="H108" s="86"/>
      <c r="I108" s="85"/>
      <c r="J108" s="85"/>
      <c r="K108" s="85"/>
      <c r="L108" s="85"/>
      <c r="M108" s="85"/>
      <c r="N108" s="85"/>
      <c r="O108" s="86"/>
      <c r="P108" s="85"/>
      <c r="Q108" s="3"/>
      <c r="R108" s="3"/>
      <c r="S108" s="3"/>
      <c r="T108" s="3"/>
      <c r="U108" s="24"/>
      <c r="V108" s="24"/>
      <c r="W108" s="3"/>
    </row>
    <row r="109" spans="1:23" ht="14.25" customHeight="1" x14ac:dyDescent="0.2">
      <c r="A109" s="87"/>
      <c r="B109" s="87"/>
      <c r="C109" s="112"/>
      <c r="D109" s="113" t="s">
        <v>274</v>
      </c>
      <c r="E109" s="114" t="s">
        <v>275</v>
      </c>
      <c r="F109" s="115"/>
      <c r="G109" s="107"/>
      <c r="H109" s="86"/>
      <c r="I109" s="85"/>
      <c r="J109" s="85"/>
      <c r="K109" s="85"/>
      <c r="L109" s="85"/>
      <c r="M109" s="85"/>
      <c r="N109" s="85"/>
      <c r="O109" s="86"/>
      <c r="P109" s="85"/>
      <c r="Q109" s="3"/>
      <c r="R109" s="3"/>
      <c r="S109" s="3"/>
      <c r="T109" s="3"/>
      <c r="U109" s="24"/>
      <c r="V109" s="24"/>
      <c r="W109" s="3"/>
    </row>
    <row r="110" spans="1:23" ht="14.25" customHeight="1" x14ac:dyDescent="0.2">
      <c r="A110" s="87"/>
      <c r="B110" s="87"/>
      <c r="C110" s="112"/>
      <c r="D110" s="113" t="s">
        <v>276</v>
      </c>
      <c r="E110" s="116" t="s">
        <v>277</v>
      </c>
      <c r="F110" s="117"/>
      <c r="G110" s="107"/>
      <c r="H110" s="86"/>
      <c r="I110" s="85"/>
      <c r="J110" s="85"/>
      <c r="K110" s="85"/>
      <c r="L110" s="85"/>
      <c r="M110" s="85"/>
      <c r="N110" s="85"/>
      <c r="O110" s="86"/>
      <c r="P110" s="85"/>
      <c r="Q110" s="3"/>
      <c r="R110" s="3"/>
      <c r="S110" s="3"/>
      <c r="T110" s="3"/>
      <c r="U110" s="24"/>
      <c r="V110" s="24"/>
      <c r="W110" s="3"/>
    </row>
    <row r="111" spans="1:23" ht="14.25" customHeight="1" x14ac:dyDescent="0.2">
      <c r="A111" s="87"/>
      <c r="B111" s="87"/>
      <c r="C111" s="118"/>
      <c r="D111" s="113" t="s">
        <v>278</v>
      </c>
      <c r="E111" s="119" t="s">
        <v>279</v>
      </c>
      <c r="F111" s="120"/>
      <c r="G111" s="107"/>
      <c r="H111" s="86"/>
      <c r="I111" s="85"/>
      <c r="J111" s="85"/>
      <c r="K111" s="85"/>
      <c r="L111" s="85"/>
      <c r="M111" s="85"/>
      <c r="N111" s="85"/>
      <c r="O111" s="86"/>
      <c r="P111" s="85"/>
      <c r="Q111" s="3"/>
      <c r="R111" s="3"/>
      <c r="S111" s="3"/>
      <c r="T111" s="3"/>
      <c r="U111" s="24"/>
      <c r="V111" s="24"/>
      <c r="W111" s="3"/>
    </row>
    <row r="112" spans="1:23" ht="14.25" customHeight="1" x14ac:dyDescent="0.2">
      <c r="A112" s="85"/>
      <c r="B112" s="85"/>
      <c r="C112" s="85"/>
      <c r="D112" s="85"/>
      <c r="E112" s="85"/>
      <c r="F112" s="85"/>
      <c r="G112" s="86"/>
      <c r="H112" s="85"/>
      <c r="I112" s="85"/>
      <c r="J112" s="85"/>
      <c r="K112" s="85"/>
      <c r="L112" s="85"/>
      <c r="M112" s="85"/>
      <c r="N112" s="85"/>
      <c r="O112" s="86"/>
      <c r="P112" s="85"/>
      <c r="Q112" s="3"/>
      <c r="R112" s="3"/>
      <c r="S112" s="3"/>
      <c r="T112" s="3"/>
      <c r="U112" s="24"/>
      <c r="V112" s="24"/>
      <c r="W112" s="3"/>
    </row>
    <row r="113" spans="1:23" ht="14.25" customHeight="1" x14ac:dyDescent="0.2">
      <c r="A113" s="85"/>
      <c r="B113" s="85"/>
      <c r="C113" s="85"/>
      <c r="D113" s="85"/>
      <c r="E113" s="85"/>
      <c r="F113" s="85"/>
      <c r="G113" s="86"/>
      <c r="H113" s="85"/>
      <c r="I113" s="85"/>
      <c r="J113" s="85"/>
      <c r="K113" s="85"/>
      <c r="L113" s="85"/>
      <c r="M113" s="85"/>
      <c r="N113" s="85"/>
      <c r="O113" s="86"/>
      <c r="P113" s="85"/>
      <c r="Q113" s="3"/>
      <c r="R113" s="3"/>
      <c r="S113" s="3"/>
      <c r="T113" s="3"/>
      <c r="U113" s="24"/>
      <c r="V113" s="24"/>
      <c r="W113" s="3"/>
    </row>
    <row r="114" spans="1:23" ht="14.25" customHeight="1" x14ac:dyDescent="0.2">
      <c r="A114" s="85"/>
      <c r="B114" s="85"/>
      <c r="C114" s="85"/>
      <c r="D114" s="85"/>
      <c r="E114" s="85"/>
      <c r="F114" s="85"/>
      <c r="G114" s="86"/>
      <c r="H114" s="85"/>
      <c r="I114" s="85"/>
      <c r="J114" s="85"/>
      <c r="K114" s="85"/>
      <c r="L114" s="85"/>
      <c r="M114" s="85"/>
      <c r="N114" s="85"/>
      <c r="O114" s="86"/>
      <c r="P114" s="85"/>
      <c r="Q114" s="3"/>
      <c r="R114" s="3"/>
      <c r="S114" s="3"/>
      <c r="T114" s="3"/>
      <c r="U114" s="24"/>
      <c r="V114" s="24"/>
      <c r="W114" s="3"/>
    </row>
    <row r="115" spans="1:23" ht="14.25" customHeight="1" x14ac:dyDescent="0.2">
      <c r="A115" s="85"/>
      <c r="B115" s="85"/>
      <c r="C115" s="85"/>
      <c r="D115" s="85"/>
      <c r="E115" s="85"/>
      <c r="F115" s="85"/>
      <c r="G115" s="86"/>
      <c r="H115" s="85"/>
      <c r="I115" s="85"/>
      <c r="J115" s="85"/>
      <c r="K115" s="85"/>
      <c r="L115" s="85"/>
      <c r="M115" s="85"/>
      <c r="N115" s="85"/>
      <c r="O115" s="86"/>
      <c r="P115" s="85"/>
      <c r="Q115" s="3"/>
      <c r="R115" s="3"/>
      <c r="S115" s="3"/>
      <c r="T115" s="3"/>
      <c r="U115" s="24"/>
      <c r="V115" s="24"/>
      <c r="W115" s="3"/>
    </row>
    <row r="116" spans="1:23" ht="14.25" customHeight="1" x14ac:dyDescent="0.2">
      <c r="A116" s="85"/>
      <c r="B116" s="85"/>
      <c r="C116" s="85"/>
      <c r="D116" s="85"/>
      <c r="E116" s="85"/>
      <c r="F116" s="85"/>
      <c r="G116" s="86"/>
      <c r="H116" s="85"/>
      <c r="I116" s="85"/>
      <c r="J116" s="85"/>
      <c r="K116" s="85"/>
      <c r="L116" s="85"/>
      <c r="M116" s="85"/>
      <c r="N116" s="85"/>
      <c r="O116" s="86"/>
      <c r="P116" s="85"/>
      <c r="Q116" s="3"/>
      <c r="R116" s="3"/>
      <c r="S116" s="3"/>
      <c r="T116" s="3"/>
      <c r="U116" s="24"/>
      <c r="V116" s="24"/>
      <c r="W116" s="3"/>
    </row>
    <row r="117" spans="1:23" ht="14.25" customHeight="1" x14ac:dyDescent="0.2">
      <c r="A117" s="85"/>
      <c r="B117" s="85"/>
      <c r="C117" s="85"/>
      <c r="D117" s="85"/>
      <c r="E117" s="85"/>
      <c r="F117" s="85"/>
      <c r="G117" s="86"/>
      <c r="H117" s="85"/>
      <c r="I117" s="85"/>
      <c r="J117" s="85"/>
      <c r="K117" s="85"/>
      <c r="L117" s="85"/>
      <c r="M117" s="85"/>
      <c r="N117" s="85"/>
      <c r="O117" s="86"/>
      <c r="P117" s="85"/>
      <c r="Q117" s="3"/>
      <c r="R117" s="3"/>
      <c r="S117" s="3"/>
      <c r="T117" s="3"/>
      <c r="U117" s="24"/>
      <c r="V117" s="24"/>
      <c r="W117" s="3"/>
    </row>
    <row r="118" spans="1:23" ht="14.25" customHeight="1" x14ac:dyDescent="0.2">
      <c r="A118" s="85"/>
      <c r="B118" s="85"/>
      <c r="C118" s="85"/>
      <c r="D118" s="85"/>
      <c r="E118" s="85"/>
      <c r="F118" s="85"/>
      <c r="G118" s="86"/>
      <c r="H118" s="85"/>
      <c r="I118" s="85"/>
      <c r="J118" s="85"/>
      <c r="K118" s="85"/>
      <c r="L118" s="85"/>
      <c r="M118" s="85"/>
      <c r="N118" s="85"/>
      <c r="O118" s="86"/>
      <c r="P118" s="85"/>
      <c r="Q118" s="3"/>
      <c r="R118" s="3"/>
      <c r="S118" s="3"/>
      <c r="T118" s="3"/>
      <c r="U118" s="24"/>
      <c r="V118" s="24"/>
      <c r="W118" s="3"/>
    </row>
    <row r="119" spans="1:23" ht="14.25" customHeight="1" x14ac:dyDescent="0.2">
      <c r="A119" s="85"/>
      <c r="B119" s="85"/>
      <c r="C119" s="85"/>
      <c r="D119" s="85"/>
      <c r="E119" s="85"/>
      <c r="F119" s="85"/>
      <c r="G119" s="86"/>
      <c r="H119" s="85"/>
      <c r="I119" s="85"/>
      <c r="J119" s="85"/>
      <c r="K119" s="85"/>
      <c r="L119" s="85"/>
      <c r="M119" s="85"/>
      <c r="N119" s="85"/>
      <c r="O119" s="86"/>
      <c r="P119" s="85"/>
      <c r="Q119" s="3"/>
      <c r="R119" s="3"/>
      <c r="S119" s="3"/>
      <c r="T119" s="3"/>
      <c r="U119" s="24"/>
      <c r="V119" s="24"/>
      <c r="W119" s="3"/>
    </row>
    <row r="120" spans="1:23" ht="14.25" customHeight="1" x14ac:dyDescent="0.2">
      <c r="A120" s="85"/>
      <c r="B120" s="85"/>
      <c r="C120" s="85"/>
      <c r="D120" s="85"/>
      <c r="E120" s="85"/>
      <c r="F120" s="85"/>
      <c r="G120" s="86"/>
      <c r="H120" s="85"/>
      <c r="I120" s="85"/>
      <c r="J120" s="85"/>
      <c r="K120" s="85"/>
      <c r="L120" s="85"/>
      <c r="M120" s="85"/>
      <c r="N120" s="85"/>
      <c r="O120" s="86"/>
      <c r="P120" s="85"/>
      <c r="Q120" s="3"/>
      <c r="R120" s="3"/>
      <c r="S120" s="3"/>
      <c r="T120" s="3"/>
      <c r="U120" s="24"/>
      <c r="V120" s="24"/>
      <c r="W120" s="3"/>
    </row>
    <row r="121" spans="1:23" ht="14.25" customHeight="1" x14ac:dyDescent="0.2">
      <c r="A121" s="85"/>
      <c r="B121" s="85"/>
      <c r="C121" s="85"/>
      <c r="D121" s="85"/>
      <c r="E121" s="85"/>
      <c r="F121" s="85"/>
      <c r="G121" s="86"/>
      <c r="H121" s="85"/>
      <c r="I121" s="85"/>
      <c r="J121" s="85"/>
      <c r="K121" s="85"/>
      <c r="L121" s="85"/>
      <c r="M121" s="85"/>
      <c r="N121" s="85"/>
      <c r="O121" s="86"/>
      <c r="P121" s="85"/>
      <c r="Q121" s="3"/>
      <c r="R121" s="3"/>
      <c r="S121" s="3"/>
      <c r="T121" s="3"/>
      <c r="U121" s="24"/>
      <c r="V121" s="24"/>
      <c r="W121" s="3"/>
    </row>
    <row r="122" spans="1:23" ht="14.25" customHeight="1" x14ac:dyDescent="0.2">
      <c r="A122" s="85"/>
      <c r="B122" s="85"/>
      <c r="C122" s="85"/>
      <c r="D122" s="85"/>
      <c r="E122" s="85"/>
      <c r="F122" s="85"/>
      <c r="G122" s="86"/>
      <c r="H122" s="85"/>
      <c r="I122" s="85"/>
      <c r="J122" s="85"/>
      <c r="K122" s="85"/>
      <c r="L122" s="85"/>
      <c r="M122" s="85"/>
      <c r="N122" s="85"/>
      <c r="O122" s="86"/>
      <c r="P122" s="85"/>
      <c r="Q122" s="3"/>
      <c r="R122" s="3"/>
      <c r="S122" s="3"/>
      <c r="T122" s="3"/>
      <c r="U122" s="24"/>
      <c r="V122" s="24"/>
      <c r="W122" s="3"/>
    </row>
    <row r="123" spans="1:23" ht="14.25" customHeight="1" x14ac:dyDescent="0.2">
      <c r="A123" s="85"/>
      <c r="B123" s="85"/>
      <c r="C123" s="85"/>
      <c r="D123" s="85"/>
      <c r="E123" s="85"/>
      <c r="F123" s="85"/>
      <c r="G123" s="86"/>
      <c r="H123" s="85"/>
      <c r="I123" s="85"/>
      <c r="J123" s="85"/>
      <c r="K123" s="85"/>
      <c r="L123" s="85"/>
      <c r="M123" s="85"/>
      <c r="N123" s="85"/>
      <c r="O123" s="86"/>
      <c r="P123" s="85"/>
      <c r="Q123" s="3"/>
      <c r="R123" s="3"/>
      <c r="S123" s="3"/>
      <c r="T123" s="3"/>
      <c r="U123" s="24"/>
      <c r="V123" s="24"/>
      <c r="W123" s="3"/>
    </row>
    <row r="124" spans="1:23" ht="14.25" customHeight="1" x14ac:dyDescent="0.2">
      <c r="A124" s="85"/>
      <c r="B124" s="85"/>
      <c r="C124" s="85"/>
      <c r="D124" s="85"/>
      <c r="E124" s="85"/>
      <c r="F124" s="85"/>
      <c r="G124" s="86"/>
      <c r="H124" s="85"/>
      <c r="I124" s="85"/>
      <c r="J124" s="85"/>
      <c r="K124" s="85"/>
      <c r="L124" s="85"/>
      <c r="M124" s="85"/>
      <c r="N124" s="85"/>
      <c r="O124" s="86"/>
      <c r="P124" s="85"/>
      <c r="Q124" s="3"/>
      <c r="R124" s="3"/>
      <c r="S124" s="3"/>
      <c r="T124" s="3"/>
      <c r="U124" s="24"/>
      <c r="V124" s="24"/>
      <c r="W124" s="3"/>
    </row>
    <row r="125" spans="1:23" ht="14.25" customHeight="1" x14ac:dyDescent="0.2">
      <c r="A125" s="85"/>
      <c r="B125" s="85"/>
      <c r="C125" s="85"/>
      <c r="D125" s="85"/>
      <c r="E125" s="85"/>
      <c r="F125" s="85"/>
      <c r="G125" s="86"/>
      <c r="H125" s="85"/>
      <c r="I125" s="85"/>
      <c r="J125" s="85"/>
      <c r="K125" s="85"/>
      <c r="L125" s="85"/>
      <c r="M125" s="85"/>
      <c r="N125" s="85"/>
      <c r="O125" s="86"/>
      <c r="P125" s="85"/>
      <c r="Q125" s="3"/>
      <c r="R125" s="3"/>
      <c r="S125" s="3"/>
      <c r="T125" s="3"/>
      <c r="U125" s="24"/>
      <c r="V125" s="24"/>
      <c r="W125" s="3"/>
    </row>
    <row r="126" spans="1:23" ht="14.25" customHeight="1" x14ac:dyDescent="0.2">
      <c r="A126" s="85"/>
      <c r="B126" s="85"/>
      <c r="C126" s="85"/>
      <c r="D126" s="85"/>
      <c r="E126" s="85"/>
      <c r="F126" s="85"/>
      <c r="G126" s="86"/>
      <c r="H126" s="85"/>
      <c r="I126" s="85"/>
      <c r="J126" s="85"/>
      <c r="K126" s="85"/>
      <c r="L126" s="85"/>
      <c r="M126" s="85"/>
      <c r="N126" s="85"/>
      <c r="O126" s="86"/>
      <c r="P126" s="85"/>
      <c r="Q126" s="3"/>
      <c r="R126" s="3"/>
      <c r="S126" s="3"/>
      <c r="T126" s="3"/>
      <c r="U126" s="24"/>
      <c r="V126" s="24"/>
      <c r="W126" s="3"/>
    </row>
    <row r="127" spans="1:23" ht="14.25" customHeight="1" x14ac:dyDescent="0.2">
      <c r="A127" s="85"/>
      <c r="B127" s="85"/>
      <c r="C127" s="85"/>
      <c r="D127" s="85"/>
      <c r="E127" s="85"/>
      <c r="F127" s="85"/>
      <c r="G127" s="86"/>
      <c r="H127" s="85"/>
      <c r="I127" s="85"/>
      <c r="J127" s="85"/>
      <c r="K127" s="85"/>
      <c r="L127" s="85"/>
      <c r="M127" s="85"/>
      <c r="N127" s="85"/>
      <c r="O127" s="86"/>
      <c r="P127" s="85"/>
      <c r="Q127" s="3"/>
      <c r="R127" s="3"/>
      <c r="S127" s="3"/>
      <c r="T127" s="3"/>
      <c r="U127" s="24"/>
      <c r="V127" s="24"/>
      <c r="W127" s="3"/>
    </row>
    <row r="128" spans="1:23" ht="14.25" customHeight="1" x14ac:dyDescent="0.2">
      <c r="A128" s="85"/>
      <c r="B128" s="85"/>
      <c r="C128" s="85"/>
      <c r="D128" s="85"/>
      <c r="E128" s="85"/>
      <c r="F128" s="85"/>
      <c r="G128" s="86"/>
      <c r="H128" s="85"/>
      <c r="I128" s="85"/>
      <c r="J128" s="85"/>
      <c r="K128" s="85"/>
      <c r="L128" s="85"/>
      <c r="M128" s="85"/>
      <c r="N128" s="85"/>
      <c r="O128" s="86"/>
      <c r="P128" s="85"/>
      <c r="Q128" s="3"/>
      <c r="R128" s="3"/>
      <c r="S128" s="3"/>
      <c r="T128" s="3"/>
      <c r="U128" s="24"/>
      <c r="V128" s="24"/>
      <c r="W128" s="3"/>
    </row>
    <row r="129" spans="1:23" ht="14.25" customHeight="1" x14ac:dyDescent="0.2">
      <c r="A129" s="85"/>
      <c r="B129" s="85"/>
      <c r="C129" s="85"/>
      <c r="D129" s="85"/>
      <c r="E129" s="85"/>
      <c r="F129" s="85"/>
      <c r="G129" s="86"/>
      <c r="H129" s="85"/>
      <c r="I129" s="85"/>
      <c r="J129" s="85"/>
      <c r="K129" s="85"/>
      <c r="L129" s="85"/>
      <c r="M129" s="85"/>
      <c r="N129" s="85"/>
      <c r="O129" s="86"/>
      <c r="P129" s="85"/>
      <c r="Q129" s="3"/>
      <c r="R129" s="3"/>
      <c r="S129" s="3"/>
      <c r="T129" s="3"/>
      <c r="U129" s="24"/>
      <c r="V129" s="24"/>
      <c r="W129" s="3"/>
    </row>
    <row r="130" spans="1:23" ht="14.25" customHeight="1" x14ac:dyDescent="0.2">
      <c r="A130" s="85"/>
      <c r="B130" s="85"/>
      <c r="C130" s="85"/>
      <c r="D130" s="85"/>
      <c r="E130" s="85"/>
      <c r="F130" s="85"/>
      <c r="G130" s="86"/>
      <c r="H130" s="85"/>
      <c r="I130" s="85"/>
      <c r="J130" s="85"/>
      <c r="K130" s="85"/>
      <c r="L130" s="85"/>
      <c r="M130" s="85"/>
      <c r="N130" s="85"/>
      <c r="O130" s="86"/>
      <c r="P130" s="85"/>
      <c r="Q130" s="3"/>
      <c r="R130" s="3"/>
      <c r="S130" s="3"/>
      <c r="T130" s="3"/>
      <c r="U130" s="24"/>
      <c r="V130" s="24"/>
      <c r="W130" s="3"/>
    </row>
    <row r="131" spans="1:23" ht="14.25" customHeight="1" x14ac:dyDescent="0.2">
      <c r="A131" s="85"/>
      <c r="B131" s="85"/>
      <c r="C131" s="85"/>
      <c r="D131" s="85"/>
      <c r="E131" s="85"/>
      <c r="F131" s="85"/>
      <c r="G131" s="86"/>
      <c r="H131" s="85"/>
      <c r="I131" s="85"/>
      <c r="J131" s="85"/>
      <c r="K131" s="85"/>
      <c r="L131" s="85"/>
      <c r="M131" s="85"/>
      <c r="N131" s="85"/>
      <c r="O131" s="86"/>
      <c r="P131" s="85"/>
      <c r="Q131" s="3"/>
      <c r="R131" s="3"/>
      <c r="S131" s="3"/>
      <c r="T131" s="3"/>
      <c r="U131" s="24"/>
      <c r="V131" s="24"/>
      <c r="W131" s="3"/>
    </row>
    <row r="132" spans="1:23" ht="14.25" customHeight="1" x14ac:dyDescent="0.2">
      <c r="A132" s="85"/>
      <c r="B132" s="85"/>
      <c r="C132" s="85"/>
      <c r="D132" s="85"/>
      <c r="E132" s="85"/>
      <c r="F132" s="85"/>
      <c r="G132" s="86"/>
      <c r="H132" s="85"/>
      <c r="I132" s="85"/>
      <c r="J132" s="85"/>
      <c r="K132" s="85"/>
      <c r="L132" s="85"/>
      <c r="M132" s="85"/>
      <c r="N132" s="85"/>
      <c r="O132" s="86"/>
      <c r="P132" s="85"/>
      <c r="Q132" s="3"/>
      <c r="R132" s="3"/>
      <c r="S132" s="3"/>
      <c r="T132" s="3"/>
      <c r="U132" s="24"/>
      <c r="V132" s="24"/>
      <c r="W132" s="3"/>
    </row>
    <row r="133" spans="1:23" ht="14.25" customHeight="1" x14ac:dyDescent="0.2">
      <c r="A133" s="85"/>
      <c r="B133" s="85"/>
      <c r="C133" s="85"/>
      <c r="D133" s="85"/>
      <c r="E133" s="85"/>
      <c r="F133" s="85"/>
      <c r="G133" s="86"/>
      <c r="H133" s="85"/>
      <c r="I133" s="85"/>
      <c r="J133" s="85"/>
      <c r="K133" s="85"/>
      <c r="L133" s="85"/>
      <c r="M133" s="85"/>
      <c r="N133" s="85"/>
      <c r="O133" s="86"/>
      <c r="P133" s="85"/>
      <c r="Q133" s="3"/>
      <c r="R133" s="3"/>
      <c r="S133" s="3"/>
      <c r="T133" s="3"/>
      <c r="U133" s="24"/>
      <c r="V133" s="24"/>
      <c r="W133" s="3"/>
    </row>
    <row r="134" spans="1:23" ht="14.25" customHeight="1" x14ac:dyDescent="0.2">
      <c r="A134" s="85"/>
      <c r="B134" s="85"/>
      <c r="C134" s="85"/>
      <c r="D134" s="85"/>
      <c r="E134" s="85"/>
      <c r="F134" s="85"/>
      <c r="G134" s="86"/>
      <c r="H134" s="85"/>
      <c r="I134" s="85"/>
      <c r="J134" s="85"/>
      <c r="K134" s="85"/>
      <c r="L134" s="85"/>
      <c r="M134" s="85"/>
      <c r="N134" s="85"/>
      <c r="O134" s="86"/>
      <c r="P134" s="85"/>
      <c r="Q134" s="3"/>
      <c r="R134" s="3"/>
      <c r="S134" s="3"/>
      <c r="T134" s="3"/>
      <c r="U134" s="24"/>
      <c r="V134" s="24"/>
      <c r="W134" s="3"/>
    </row>
    <row r="135" spans="1:23" ht="14.25" customHeight="1" x14ac:dyDescent="0.2">
      <c r="A135" s="85"/>
      <c r="B135" s="85"/>
      <c r="C135" s="85"/>
      <c r="D135" s="85"/>
      <c r="E135" s="85"/>
      <c r="F135" s="85"/>
      <c r="G135" s="86"/>
      <c r="H135" s="85"/>
      <c r="I135" s="85"/>
      <c r="J135" s="85"/>
      <c r="K135" s="85"/>
      <c r="L135" s="85"/>
      <c r="M135" s="85"/>
      <c r="N135" s="85"/>
      <c r="O135" s="86"/>
      <c r="P135" s="85"/>
      <c r="Q135" s="3"/>
      <c r="R135" s="3"/>
      <c r="S135" s="3"/>
      <c r="T135" s="3"/>
      <c r="U135" s="24"/>
      <c r="V135" s="24"/>
      <c r="W135" s="3"/>
    </row>
    <row r="136" spans="1:23" ht="14.25" customHeight="1" x14ac:dyDescent="0.2">
      <c r="A136" s="85"/>
      <c r="B136" s="85"/>
      <c r="C136" s="85"/>
      <c r="D136" s="85"/>
      <c r="E136" s="85"/>
      <c r="F136" s="85"/>
      <c r="G136" s="86"/>
      <c r="H136" s="85"/>
      <c r="I136" s="85"/>
      <c r="J136" s="85"/>
      <c r="K136" s="85"/>
      <c r="L136" s="85"/>
      <c r="M136" s="85"/>
      <c r="N136" s="85"/>
      <c r="O136" s="86"/>
      <c r="P136" s="85"/>
      <c r="Q136" s="3"/>
      <c r="R136" s="3"/>
      <c r="S136" s="3"/>
      <c r="T136" s="3"/>
      <c r="U136" s="24"/>
      <c r="V136" s="24"/>
      <c r="W136" s="3"/>
    </row>
    <row r="137" spans="1:23" ht="14.25" customHeight="1" x14ac:dyDescent="0.2">
      <c r="A137" s="85"/>
      <c r="B137" s="85"/>
      <c r="C137" s="85"/>
      <c r="D137" s="85"/>
      <c r="E137" s="85"/>
      <c r="F137" s="85"/>
      <c r="G137" s="86"/>
      <c r="H137" s="85"/>
      <c r="I137" s="85"/>
      <c r="J137" s="85"/>
      <c r="K137" s="85"/>
      <c r="L137" s="85"/>
      <c r="M137" s="85"/>
      <c r="N137" s="85"/>
      <c r="O137" s="86"/>
      <c r="P137" s="85"/>
      <c r="Q137" s="3"/>
      <c r="R137" s="3"/>
      <c r="S137" s="3"/>
      <c r="T137" s="3"/>
      <c r="U137" s="24"/>
      <c r="V137" s="24"/>
      <c r="W137" s="3"/>
    </row>
    <row r="138" spans="1:23" ht="14.25" customHeight="1" x14ac:dyDescent="0.2">
      <c r="A138" s="85"/>
      <c r="B138" s="85"/>
      <c r="C138" s="85"/>
      <c r="D138" s="85"/>
      <c r="E138" s="85"/>
      <c r="F138" s="85"/>
      <c r="G138" s="86"/>
      <c r="H138" s="85"/>
      <c r="I138" s="85"/>
      <c r="J138" s="85"/>
      <c r="K138" s="85"/>
      <c r="L138" s="85"/>
      <c r="M138" s="85"/>
      <c r="N138" s="85"/>
      <c r="O138" s="86"/>
      <c r="P138" s="85"/>
      <c r="Q138" s="3"/>
      <c r="R138" s="3"/>
      <c r="S138" s="3"/>
      <c r="T138" s="3"/>
      <c r="U138" s="24"/>
      <c r="V138" s="24"/>
      <c r="W138" s="3"/>
    </row>
    <row r="139" spans="1:23" ht="14.25" customHeight="1" x14ac:dyDescent="0.2">
      <c r="A139" s="85"/>
      <c r="B139" s="85"/>
      <c r="C139" s="85"/>
      <c r="D139" s="85"/>
      <c r="E139" s="85"/>
      <c r="F139" s="85"/>
      <c r="G139" s="86"/>
      <c r="H139" s="85"/>
      <c r="I139" s="85"/>
      <c r="J139" s="85"/>
      <c r="K139" s="85"/>
      <c r="L139" s="85"/>
      <c r="M139" s="85"/>
      <c r="N139" s="85"/>
      <c r="O139" s="86"/>
      <c r="P139" s="85"/>
      <c r="Q139" s="3"/>
      <c r="R139" s="3"/>
      <c r="S139" s="3"/>
      <c r="T139" s="3"/>
      <c r="U139" s="24"/>
      <c r="V139" s="24"/>
      <c r="W139" s="3"/>
    </row>
    <row r="140" spans="1:23" ht="14.25" customHeight="1" x14ac:dyDescent="0.2">
      <c r="A140" s="85"/>
      <c r="B140" s="85"/>
      <c r="C140" s="85"/>
      <c r="D140" s="85"/>
      <c r="E140" s="85"/>
      <c r="F140" s="85"/>
      <c r="G140" s="86"/>
      <c r="H140" s="85"/>
      <c r="I140" s="85"/>
      <c r="J140" s="85"/>
      <c r="K140" s="85"/>
      <c r="L140" s="85"/>
      <c r="M140" s="85"/>
      <c r="N140" s="85"/>
      <c r="O140" s="86"/>
      <c r="P140" s="85"/>
      <c r="Q140" s="3"/>
      <c r="R140" s="3"/>
      <c r="S140" s="3"/>
      <c r="T140" s="3"/>
      <c r="U140" s="24"/>
      <c r="V140" s="24"/>
      <c r="W140" s="3"/>
    </row>
    <row r="141" spans="1:23" ht="14.25" customHeight="1" x14ac:dyDescent="0.2">
      <c r="A141" s="85"/>
      <c r="B141" s="85"/>
      <c r="C141" s="85"/>
      <c r="D141" s="85"/>
      <c r="E141" s="85"/>
      <c r="F141" s="85"/>
      <c r="G141" s="86"/>
      <c r="H141" s="85"/>
      <c r="I141" s="85"/>
      <c r="J141" s="85"/>
      <c r="K141" s="85"/>
      <c r="L141" s="85"/>
      <c r="M141" s="85"/>
      <c r="N141" s="85"/>
      <c r="O141" s="86"/>
      <c r="P141" s="85"/>
      <c r="Q141" s="3"/>
      <c r="R141" s="3"/>
      <c r="S141" s="3"/>
      <c r="T141" s="3"/>
      <c r="U141" s="24"/>
      <c r="V141" s="24"/>
      <c r="W141" s="3"/>
    </row>
    <row r="142" spans="1:23" ht="14.25" customHeight="1" x14ac:dyDescent="0.2">
      <c r="A142" s="85"/>
      <c r="B142" s="85"/>
      <c r="C142" s="85"/>
      <c r="D142" s="85"/>
      <c r="E142" s="85"/>
      <c r="F142" s="85"/>
      <c r="G142" s="86"/>
      <c r="H142" s="85"/>
      <c r="I142" s="85"/>
      <c r="J142" s="85"/>
      <c r="K142" s="85"/>
      <c r="L142" s="85"/>
      <c r="M142" s="85"/>
      <c r="N142" s="85"/>
      <c r="O142" s="86"/>
      <c r="P142" s="85"/>
      <c r="Q142" s="3"/>
      <c r="R142" s="3"/>
      <c r="S142" s="3"/>
      <c r="T142" s="3"/>
      <c r="U142" s="24"/>
      <c r="V142" s="24"/>
      <c r="W142" s="3"/>
    </row>
    <row r="143" spans="1:23" ht="14.25" customHeight="1" x14ac:dyDescent="0.2">
      <c r="A143" s="85"/>
      <c r="B143" s="85"/>
      <c r="C143" s="85"/>
      <c r="D143" s="85"/>
      <c r="E143" s="85"/>
      <c r="F143" s="85"/>
      <c r="G143" s="86"/>
      <c r="H143" s="85"/>
      <c r="I143" s="85"/>
      <c r="J143" s="85"/>
      <c r="K143" s="85"/>
      <c r="L143" s="85"/>
      <c r="M143" s="85"/>
      <c r="N143" s="85"/>
      <c r="O143" s="86"/>
      <c r="P143" s="85"/>
      <c r="Q143" s="3"/>
      <c r="R143" s="3"/>
      <c r="S143" s="3"/>
      <c r="T143" s="3"/>
      <c r="U143" s="24"/>
      <c r="V143" s="24"/>
      <c r="W143" s="3"/>
    </row>
    <row r="144" spans="1:23" ht="14.25" customHeight="1" x14ac:dyDescent="0.2">
      <c r="A144" s="85"/>
      <c r="B144" s="85"/>
      <c r="C144" s="85"/>
      <c r="D144" s="85"/>
      <c r="E144" s="85"/>
      <c r="F144" s="85"/>
      <c r="G144" s="86"/>
      <c r="H144" s="85"/>
      <c r="I144" s="85"/>
      <c r="J144" s="85"/>
      <c r="K144" s="85"/>
      <c r="L144" s="85"/>
      <c r="M144" s="85"/>
      <c r="N144" s="85"/>
      <c r="O144" s="86"/>
      <c r="P144" s="85"/>
      <c r="Q144" s="3"/>
      <c r="R144" s="3"/>
      <c r="S144" s="3"/>
      <c r="T144" s="3"/>
      <c r="U144" s="24"/>
      <c r="V144" s="24"/>
      <c r="W144" s="3"/>
    </row>
    <row r="145" spans="1:23" ht="14.25" customHeight="1" x14ac:dyDescent="0.2">
      <c r="A145" s="85"/>
      <c r="B145" s="85"/>
      <c r="C145" s="85"/>
      <c r="D145" s="85"/>
      <c r="E145" s="85"/>
      <c r="F145" s="85"/>
      <c r="G145" s="86"/>
      <c r="H145" s="85"/>
      <c r="I145" s="85"/>
      <c r="J145" s="85"/>
      <c r="K145" s="85"/>
      <c r="L145" s="85"/>
      <c r="M145" s="85"/>
      <c r="N145" s="85"/>
      <c r="O145" s="86"/>
      <c r="P145" s="85"/>
      <c r="Q145" s="3"/>
      <c r="R145" s="3"/>
      <c r="S145" s="3"/>
      <c r="T145" s="3"/>
      <c r="U145" s="24"/>
      <c r="V145" s="24"/>
      <c r="W145" s="3"/>
    </row>
    <row r="146" spans="1:23" ht="14.25" customHeight="1" x14ac:dyDescent="0.2">
      <c r="A146" s="85"/>
      <c r="B146" s="85"/>
      <c r="C146" s="85"/>
      <c r="D146" s="85"/>
      <c r="E146" s="85"/>
      <c r="F146" s="85"/>
      <c r="G146" s="86"/>
      <c r="H146" s="85"/>
      <c r="I146" s="85"/>
      <c r="J146" s="85"/>
      <c r="K146" s="85"/>
      <c r="L146" s="85"/>
      <c r="M146" s="85"/>
      <c r="N146" s="85"/>
      <c r="O146" s="86"/>
      <c r="P146" s="85"/>
      <c r="Q146" s="3"/>
      <c r="R146" s="3"/>
      <c r="S146" s="3"/>
      <c r="T146" s="3"/>
      <c r="U146" s="24"/>
      <c r="V146" s="24"/>
      <c r="W146" s="3"/>
    </row>
    <row r="147" spans="1:23" ht="14.25" customHeight="1" x14ac:dyDescent="0.2">
      <c r="A147" s="85"/>
      <c r="B147" s="85"/>
      <c r="C147" s="85"/>
      <c r="D147" s="85"/>
      <c r="E147" s="85"/>
      <c r="F147" s="85"/>
      <c r="G147" s="86"/>
      <c r="H147" s="85"/>
      <c r="I147" s="85"/>
      <c r="J147" s="85"/>
      <c r="K147" s="85"/>
      <c r="L147" s="85"/>
      <c r="M147" s="85"/>
      <c r="N147" s="85"/>
      <c r="O147" s="86"/>
      <c r="P147" s="85"/>
      <c r="Q147" s="3"/>
      <c r="R147" s="3"/>
      <c r="S147" s="3"/>
      <c r="T147" s="3"/>
      <c r="U147" s="24"/>
      <c r="V147" s="24"/>
      <c r="W147" s="3"/>
    </row>
    <row r="148" spans="1:23" ht="14.25" customHeight="1" x14ac:dyDescent="0.2">
      <c r="A148" s="85"/>
      <c r="B148" s="85"/>
      <c r="C148" s="85"/>
      <c r="D148" s="85"/>
      <c r="E148" s="85"/>
      <c r="F148" s="85"/>
      <c r="G148" s="86"/>
      <c r="H148" s="85"/>
      <c r="I148" s="85"/>
      <c r="J148" s="85"/>
      <c r="K148" s="85"/>
      <c r="L148" s="85"/>
      <c r="M148" s="85"/>
      <c r="N148" s="85"/>
      <c r="O148" s="86"/>
      <c r="P148" s="85"/>
      <c r="Q148" s="3"/>
      <c r="R148" s="3"/>
      <c r="S148" s="3"/>
      <c r="T148" s="3"/>
      <c r="U148" s="24"/>
      <c r="V148" s="24"/>
      <c r="W148" s="3"/>
    </row>
    <row r="149" spans="1:23" ht="14.25" customHeight="1" x14ac:dyDescent="0.2">
      <c r="A149" s="85"/>
      <c r="B149" s="85"/>
      <c r="C149" s="85"/>
      <c r="D149" s="85"/>
      <c r="E149" s="85"/>
      <c r="F149" s="85"/>
      <c r="G149" s="86"/>
      <c r="H149" s="85"/>
      <c r="I149" s="85"/>
      <c r="J149" s="85"/>
      <c r="K149" s="85"/>
      <c r="L149" s="85"/>
      <c r="M149" s="85"/>
      <c r="N149" s="85"/>
      <c r="O149" s="86"/>
      <c r="P149" s="85"/>
      <c r="Q149" s="3"/>
      <c r="R149" s="3"/>
      <c r="S149" s="3"/>
      <c r="T149" s="3"/>
      <c r="U149" s="24"/>
      <c r="V149" s="24"/>
      <c r="W149" s="3"/>
    </row>
    <row r="150" spans="1:23" ht="14.25" customHeight="1" x14ac:dyDescent="0.2">
      <c r="A150" s="85"/>
      <c r="B150" s="85"/>
      <c r="C150" s="85"/>
      <c r="D150" s="85"/>
      <c r="E150" s="85"/>
      <c r="F150" s="85"/>
      <c r="G150" s="86"/>
      <c r="H150" s="85"/>
      <c r="I150" s="85"/>
      <c r="J150" s="85"/>
      <c r="K150" s="85"/>
      <c r="L150" s="85"/>
      <c r="M150" s="85"/>
      <c r="N150" s="85"/>
      <c r="O150" s="86"/>
      <c r="P150" s="85"/>
      <c r="Q150" s="3"/>
      <c r="R150" s="3"/>
      <c r="S150" s="3"/>
      <c r="T150" s="3"/>
      <c r="U150" s="24"/>
      <c r="V150" s="24"/>
      <c r="W150" s="3"/>
    </row>
    <row r="151" spans="1:23" ht="14.25" customHeight="1" x14ac:dyDescent="0.2">
      <c r="A151" s="85"/>
      <c r="B151" s="85"/>
      <c r="C151" s="85"/>
      <c r="D151" s="85"/>
      <c r="E151" s="85"/>
      <c r="F151" s="85"/>
      <c r="G151" s="86"/>
      <c r="H151" s="85"/>
      <c r="I151" s="85"/>
      <c r="J151" s="85"/>
      <c r="K151" s="85"/>
      <c r="L151" s="85"/>
      <c r="M151" s="85"/>
      <c r="N151" s="85"/>
      <c r="O151" s="86"/>
      <c r="P151" s="85"/>
      <c r="Q151" s="3"/>
      <c r="R151" s="3"/>
      <c r="S151" s="3"/>
      <c r="T151" s="3"/>
      <c r="U151" s="24"/>
      <c r="V151" s="24"/>
      <c r="W151" s="3"/>
    </row>
    <row r="152" spans="1:23" ht="14.25" customHeight="1" x14ac:dyDescent="0.2">
      <c r="A152" s="85"/>
      <c r="B152" s="85"/>
      <c r="C152" s="85"/>
      <c r="D152" s="85"/>
      <c r="E152" s="85"/>
      <c r="F152" s="85"/>
      <c r="G152" s="86"/>
      <c r="H152" s="85"/>
      <c r="I152" s="85"/>
      <c r="J152" s="85"/>
      <c r="K152" s="85"/>
      <c r="L152" s="85"/>
      <c r="M152" s="85"/>
      <c r="N152" s="85"/>
      <c r="O152" s="86"/>
      <c r="P152" s="85"/>
      <c r="Q152" s="3"/>
      <c r="R152" s="3"/>
      <c r="S152" s="3"/>
      <c r="T152" s="3"/>
      <c r="U152" s="24"/>
      <c r="V152" s="24"/>
      <c r="W152" s="3"/>
    </row>
    <row r="153" spans="1:23" ht="14.25" customHeight="1" x14ac:dyDescent="0.2">
      <c r="A153" s="85"/>
      <c r="B153" s="85"/>
      <c r="C153" s="85"/>
      <c r="D153" s="85"/>
      <c r="E153" s="85"/>
      <c r="F153" s="85"/>
      <c r="G153" s="86"/>
      <c r="H153" s="85"/>
      <c r="I153" s="85"/>
      <c r="J153" s="85"/>
      <c r="K153" s="85"/>
      <c r="L153" s="85"/>
      <c r="M153" s="85"/>
      <c r="N153" s="85"/>
      <c r="O153" s="86"/>
      <c r="P153" s="85"/>
      <c r="Q153" s="3"/>
      <c r="R153" s="3"/>
      <c r="S153" s="3"/>
      <c r="T153" s="3"/>
      <c r="U153" s="24"/>
      <c r="V153" s="24"/>
      <c r="W153" s="3"/>
    </row>
    <row r="154" spans="1:23" ht="14.25" customHeight="1" x14ac:dyDescent="0.2">
      <c r="A154" s="85"/>
      <c r="B154" s="85"/>
      <c r="C154" s="85"/>
      <c r="D154" s="85"/>
      <c r="E154" s="85"/>
      <c r="F154" s="85"/>
      <c r="G154" s="86"/>
      <c r="H154" s="85"/>
      <c r="I154" s="85"/>
      <c r="J154" s="85"/>
      <c r="K154" s="85"/>
      <c r="L154" s="85"/>
      <c r="M154" s="85"/>
      <c r="N154" s="85"/>
      <c r="O154" s="86"/>
      <c r="P154" s="85"/>
      <c r="Q154" s="3"/>
      <c r="R154" s="3"/>
      <c r="S154" s="3"/>
      <c r="T154" s="3"/>
      <c r="U154" s="24"/>
      <c r="V154" s="24"/>
      <c r="W154" s="3"/>
    </row>
    <row r="155" spans="1:23" ht="14.25" customHeight="1" x14ac:dyDescent="0.2">
      <c r="A155" s="85"/>
      <c r="B155" s="85"/>
      <c r="C155" s="85"/>
      <c r="D155" s="85"/>
      <c r="E155" s="85"/>
      <c r="F155" s="85"/>
      <c r="G155" s="86"/>
      <c r="H155" s="85"/>
      <c r="I155" s="85"/>
      <c r="J155" s="85"/>
      <c r="K155" s="85"/>
      <c r="L155" s="85"/>
      <c r="M155" s="85"/>
      <c r="N155" s="85"/>
      <c r="O155" s="86"/>
      <c r="P155" s="85"/>
      <c r="Q155" s="3"/>
      <c r="R155" s="3"/>
      <c r="S155" s="3"/>
      <c r="T155" s="3"/>
      <c r="U155" s="24"/>
      <c r="V155" s="24"/>
      <c r="W155" s="3"/>
    </row>
    <row r="156" spans="1:23" ht="14.25" customHeight="1" x14ac:dyDescent="0.2">
      <c r="A156" s="85"/>
      <c r="B156" s="85"/>
      <c r="C156" s="85"/>
      <c r="D156" s="85"/>
      <c r="E156" s="85"/>
      <c r="F156" s="85"/>
      <c r="G156" s="86"/>
      <c r="H156" s="85"/>
      <c r="I156" s="85"/>
      <c r="J156" s="85"/>
      <c r="K156" s="85"/>
      <c r="L156" s="85"/>
      <c r="M156" s="85"/>
      <c r="N156" s="85"/>
      <c r="O156" s="86"/>
      <c r="P156" s="85"/>
      <c r="Q156" s="3"/>
      <c r="R156" s="3"/>
      <c r="S156" s="3"/>
      <c r="T156" s="3"/>
      <c r="U156" s="24"/>
      <c r="V156" s="24"/>
      <c r="W156" s="3"/>
    </row>
    <row r="157" spans="1:23" ht="14.25" customHeight="1" x14ac:dyDescent="0.2">
      <c r="A157" s="85"/>
      <c r="B157" s="85"/>
      <c r="C157" s="85"/>
      <c r="D157" s="85"/>
      <c r="E157" s="85"/>
      <c r="F157" s="85"/>
      <c r="G157" s="86"/>
      <c r="H157" s="85"/>
      <c r="I157" s="85"/>
      <c r="J157" s="85"/>
      <c r="K157" s="85"/>
      <c r="L157" s="85"/>
      <c r="M157" s="85"/>
      <c r="N157" s="85"/>
      <c r="O157" s="86"/>
      <c r="P157" s="85"/>
      <c r="Q157" s="3"/>
      <c r="R157" s="3"/>
      <c r="S157" s="3"/>
      <c r="T157" s="3"/>
      <c r="U157" s="24"/>
      <c r="V157" s="24"/>
      <c r="W157" s="3"/>
    </row>
    <row r="158" spans="1:23" ht="14.25" customHeight="1" x14ac:dyDescent="0.2">
      <c r="A158" s="85"/>
      <c r="B158" s="85"/>
      <c r="C158" s="85"/>
      <c r="D158" s="85"/>
      <c r="E158" s="85"/>
      <c r="F158" s="85"/>
      <c r="G158" s="86"/>
      <c r="H158" s="85"/>
      <c r="I158" s="85"/>
      <c r="J158" s="85"/>
      <c r="K158" s="85"/>
      <c r="L158" s="85"/>
      <c r="M158" s="85"/>
      <c r="N158" s="85"/>
      <c r="O158" s="86"/>
      <c r="P158" s="85"/>
      <c r="Q158" s="3"/>
      <c r="R158" s="3"/>
      <c r="S158" s="3"/>
      <c r="T158" s="3"/>
      <c r="U158" s="24"/>
      <c r="V158" s="24"/>
      <c r="W158" s="3"/>
    </row>
    <row r="159" spans="1:23" ht="14.25" customHeight="1" x14ac:dyDescent="0.2">
      <c r="A159" s="85"/>
      <c r="B159" s="85"/>
      <c r="C159" s="85"/>
      <c r="D159" s="85"/>
      <c r="E159" s="85"/>
      <c r="F159" s="85"/>
      <c r="G159" s="86"/>
      <c r="H159" s="85"/>
      <c r="I159" s="85"/>
      <c r="J159" s="85"/>
      <c r="K159" s="85"/>
      <c r="L159" s="85"/>
      <c r="M159" s="85"/>
      <c r="N159" s="85"/>
      <c r="O159" s="86"/>
      <c r="P159" s="85"/>
      <c r="Q159" s="3"/>
      <c r="R159" s="3"/>
      <c r="S159" s="3"/>
      <c r="T159" s="3"/>
      <c r="U159" s="24"/>
      <c r="V159" s="24"/>
      <c r="W159" s="3"/>
    </row>
    <row r="160" spans="1:23" ht="14.25" customHeight="1" x14ac:dyDescent="0.2">
      <c r="A160" s="85"/>
      <c r="B160" s="85"/>
      <c r="C160" s="85"/>
      <c r="D160" s="85"/>
      <c r="E160" s="85"/>
      <c r="F160" s="85"/>
      <c r="G160" s="86"/>
      <c r="H160" s="85"/>
      <c r="I160" s="85"/>
      <c r="J160" s="85"/>
      <c r="K160" s="85"/>
      <c r="L160" s="85"/>
      <c r="M160" s="85"/>
      <c r="N160" s="85"/>
      <c r="O160" s="86"/>
      <c r="P160" s="85"/>
      <c r="Q160" s="3"/>
      <c r="R160" s="3"/>
      <c r="S160" s="3"/>
      <c r="T160" s="3"/>
      <c r="U160" s="24"/>
      <c r="V160" s="24"/>
      <c r="W160" s="3"/>
    </row>
    <row r="161" spans="1:23" ht="14.25" customHeight="1" x14ac:dyDescent="0.2">
      <c r="A161" s="85"/>
      <c r="B161" s="85"/>
      <c r="C161" s="85"/>
      <c r="D161" s="85"/>
      <c r="E161" s="85"/>
      <c r="F161" s="85"/>
      <c r="G161" s="86"/>
      <c r="H161" s="85"/>
      <c r="I161" s="85"/>
      <c r="J161" s="85"/>
      <c r="K161" s="85"/>
      <c r="L161" s="85"/>
      <c r="M161" s="85"/>
      <c r="N161" s="85"/>
      <c r="O161" s="86"/>
      <c r="P161" s="85"/>
      <c r="Q161" s="3"/>
      <c r="R161" s="3"/>
      <c r="S161" s="3"/>
      <c r="T161" s="3"/>
      <c r="U161" s="24"/>
      <c r="V161" s="24"/>
      <c r="W161" s="3"/>
    </row>
    <row r="162" spans="1:23" ht="14.25" customHeight="1" x14ac:dyDescent="0.2">
      <c r="A162" s="85"/>
      <c r="B162" s="85"/>
      <c r="C162" s="85"/>
      <c r="D162" s="85"/>
      <c r="E162" s="85"/>
      <c r="F162" s="85"/>
      <c r="G162" s="86"/>
      <c r="H162" s="85"/>
      <c r="I162" s="85"/>
      <c r="J162" s="85"/>
      <c r="K162" s="85"/>
      <c r="L162" s="85"/>
      <c r="M162" s="85"/>
      <c r="N162" s="85"/>
      <c r="O162" s="86"/>
      <c r="P162" s="85"/>
      <c r="Q162" s="3"/>
      <c r="R162" s="3"/>
      <c r="S162" s="3"/>
      <c r="T162" s="3"/>
      <c r="U162" s="24"/>
      <c r="V162" s="24"/>
      <c r="W162" s="3"/>
    </row>
    <row r="163" spans="1:23" ht="14.25" customHeight="1" x14ac:dyDescent="0.2">
      <c r="A163" s="85"/>
      <c r="B163" s="85"/>
      <c r="C163" s="85"/>
      <c r="D163" s="85"/>
      <c r="E163" s="85"/>
      <c r="F163" s="85"/>
      <c r="G163" s="86"/>
      <c r="H163" s="85"/>
      <c r="I163" s="85"/>
      <c r="J163" s="85"/>
      <c r="K163" s="85"/>
      <c r="L163" s="85"/>
      <c r="M163" s="85"/>
      <c r="N163" s="85"/>
      <c r="O163" s="86"/>
      <c r="P163" s="85"/>
      <c r="Q163" s="3"/>
      <c r="R163" s="3"/>
      <c r="S163" s="3"/>
      <c r="T163" s="3"/>
      <c r="U163" s="24"/>
      <c r="V163" s="24"/>
      <c r="W163" s="3"/>
    </row>
    <row r="164" spans="1:23" ht="14.25" customHeight="1" x14ac:dyDescent="0.2">
      <c r="A164" s="85"/>
      <c r="B164" s="85"/>
      <c r="C164" s="85"/>
      <c r="D164" s="85"/>
      <c r="E164" s="85"/>
      <c r="F164" s="85"/>
      <c r="G164" s="86"/>
      <c r="H164" s="85"/>
      <c r="I164" s="85"/>
      <c r="J164" s="85"/>
      <c r="K164" s="85"/>
      <c r="L164" s="85"/>
      <c r="M164" s="85"/>
      <c r="N164" s="85"/>
      <c r="O164" s="86"/>
      <c r="P164" s="85"/>
      <c r="Q164" s="3"/>
      <c r="R164" s="3"/>
      <c r="S164" s="3"/>
      <c r="T164" s="3"/>
      <c r="U164" s="24"/>
      <c r="V164" s="24"/>
      <c r="W164" s="3"/>
    </row>
    <row r="165" spans="1:23" ht="14.25" customHeight="1" x14ac:dyDescent="0.2">
      <c r="A165" s="85"/>
      <c r="B165" s="85"/>
      <c r="C165" s="85"/>
      <c r="D165" s="85"/>
      <c r="E165" s="85"/>
      <c r="F165" s="85"/>
      <c r="G165" s="86"/>
      <c r="H165" s="85"/>
      <c r="I165" s="85"/>
      <c r="J165" s="85"/>
      <c r="K165" s="85"/>
      <c r="L165" s="85"/>
      <c r="M165" s="85"/>
      <c r="N165" s="85"/>
      <c r="O165" s="86"/>
      <c r="P165" s="85"/>
      <c r="Q165" s="3"/>
      <c r="R165" s="3"/>
      <c r="S165" s="3"/>
      <c r="T165" s="3"/>
      <c r="U165" s="24"/>
      <c r="V165" s="24"/>
      <c r="W165" s="3"/>
    </row>
    <row r="166" spans="1:23" ht="14.25" customHeight="1" x14ac:dyDescent="0.2">
      <c r="A166" s="85"/>
      <c r="B166" s="85"/>
      <c r="C166" s="85"/>
      <c r="D166" s="85"/>
      <c r="E166" s="85"/>
      <c r="F166" s="85"/>
      <c r="G166" s="86"/>
      <c r="H166" s="85"/>
      <c r="I166" s="85"/>
      <c r="J166" s="85"/>
      <c r="K166" s="85"/>
      <c r="L166" s="85"/>
      <c r="M166" s="85"/>
      <c r="N166" s="85"/>
      <c r="O166" s="86"/>
      <c r="P166" s="85"/>
      <c r="Q166" s="3"/>
      <c r="R166" s="3"/>
      <c r="S166" s="3"/>
      <c r="T166" s="3"/>
      <c r="U166" s="24"/>
      <c r="V166" s="24"/>
      <c r="W166" s="3"/>
    </row>
    <row r="167" spans="1:23" ht="14.25" customHeight="1" x14ac:dyDescent="0.2">
      <c r="A167" s="85"/>
      <c r="B167" s="85"/>
      <c r="C167" s="85"/>
      <c r="D167" s="85"/>
      <c r="E167" s="85"/>
      <c r="F167" s="85"/>
      <c r="G167" s="86"/>
      <c r="H167" s="85"/>
      <c r="I167" s="85"/>
      <c r="J167" s="85"/>
      <c r="K167" s="85"/>
      <c r="L167" s="85"/>
      <c r="M167" s="85"/>
      <c r="N167" s="85"/>
      <c r="O167" s="86"/>
      <c r="P167" s="85"/>
      <c r="Q167" s="3"/>
      <c r="R167" s="3"/>
      <c r="S167" s="3"/>
      <c r="T167" s="3"/>
      <c r="U167" s="24"/>
      <c r="V167" s="24"/>
      <c r="W167" s="3"/>
    </row>
    <row r="168" spans="1:23" ht="14.25" customHeight="1" x14ac:dyDescent="0.2">
      <c r="A168" s="85"/>
      <c r="B168" s="85"/>
      <c r="C168" s="85"/>
      <c r="D168" s="85"/>
      <c r="E168" s="85"/>
      <c r="F168" s="85"/>
      <c r="G168" s="86"/>
      <c r="H168" s="85"/>
      <c r="I168" s="85"/>
      <c r="J168" s="85"/>
      <c r="K168" s="85"/>
      <c r="L168" s="85"/>
      <c r="M168" s="85"/>
      <c r="N168" s="85"/>
      <c r="O168" s="86"/>
      <c r="P168" s="85"/>
      <c r="Q168" s="3"/>
      <c r="R168" s="3"/>
      <c r="S168" s="3"/>
      <c r="T168" s="3"/>
      <c r="U168" s="24"/>
      <c r="V168" s="24"/>
      <c r="W168" s="3"/>
    </row>
    <row r="169" spans="1:23" ht="14.25" customHeight="1" x14ac:dyDescent="0.2">
      <c r="A169" s="85"/>
      <c r="B169" s="85"/>
      <c r="C169" s="85"/>
      <c r="D169" s="85"/>
      <c r="E169" s="85"/>
      <c r="F169" s="85"/>
      <c r="G169" s="86"/>
      <c r="H169" s="85"/>
      <c r="I169" s="85"/>
      <c r="J169" s="85"/>
      <c r="K169" s="85"/>
      <c r="L169" s="85"/>
      <c r="M169" s="85"/>
      <c r="N169" s="85"/>
      <c r="O169" s="86"/>
      <c r="P169" s="85"/>
      <c r="Q169" s="3"/>
      <c r="R169" s="3"/>
      <c r="S169" s="3"/>
      <c r="T169" s="3"/>
      <c r="U169" s="24"/>
      <c r="V169" s="24"/>
      <c r="W169" s="3"/>
    </row>
    <row r="170" spans="1:23" ht="14.25" customHeight="1" x14ac:dyDescent="0.2">
      <c r="A170" s="85"/>
      <c r="B170" s="85"/>
      <c r="C170" s="85"/>
      <c r="D170" s="85"/>
      <c r="E170" s="85"/>
      <c r="F170" s="85"/>
      <c r="G170" s="86"/>
      <c r="H170" s="85"/>
      <c r="I170" s="85"/>
      <c r="J170" s="85"/>
      <c r="K170" s="85"/>
      <c r="L170" s="85"/>
      <c r="M170" s="85"/>
      <c r="N170" s="85"/>
      <c r="O170" s="86"/>
      <c r="P170" s="85"/>
      <c r="Q170" s="3"/>
      <c r="R170" s="3"/>
      <c r="S170" s="3"/>
      <c r="T170" s="3"/>
      <c r="U170" s="24"/>
      <c r="V170" s="24"/>
      <c r="W170" s="3"/>
    </row>
    <row r="171" spans="1:23" ht="14.25" customHeight="1" x14ac:dyDescent="0.2">
      <c r="A171" s="85"/>
      <c r="B171" s="85"/>
      <c r="C171" s="85"/>
      <c r="D171" s="85"/>
      <c r="E171" s="85"/>
      <c r="F171" s="85"/>
      <c r="G171" s="86"/>
      <c r="H171" s="85"/>
      <c r="I171" s="85"/>
      <c r="J171" s="85"/>
      <c r="K171" s="85"/>
      <c r="L171" s="85"/>
      <c r="M171" s="85"/>
      <c r="N171" s="85"/>
      <c r="O171" s="86"/>
      <c r="P171" s="85"/>
      <c r="Q171" s="3"/>
      <c r="R171" s="3"/>
      <c r="S171" s="3"/>
      <c r="T171" s="3"/>
      <c r="U171" s="24"/>
      <c r="V171" s="24"/>
      <c r="W171" s="3"/>
    </row>
    <row r="172" spans="1:23" ht="14.25" customHeight="1" x14ac:dyDescent="0.2">
      <c r="A172" s="85"/>
      <c r="B172" s="85"/>
      <c r="C172" s="85"/>
      <c r="D172" s="85"/>
      <c r="E172" s="85"/>
      <c r="F172" s="85"/>
      <c r="G172" s="86"/>
      <c r="H172" s="85"/>
      <c r="I172" s="85"/>
      <c r="J172" s="85"/>
      <c r="K172" s="85"/>
      <c r="L172" s="85"/>
      <c r="M172" s="85"/>
      <c r="N172" s="85"/>
      <c r="O172" s="86"/>
      <c r="P172" s="85"/>
      <c r="Q172" s="3"/>
      <c r="R172" s="3"/>
      <c r="S172" s="3"/>
      <c r="T172" s="3"/>
      <c r="U172" s="24"/>
      <c r="V172" s="24"/>
      <c r="W172" s="3"/>
    </row>
    <row r="173" spans="1:23" ht="14.25" customHeight="1" x14ac:dyDescent="0.2">
      <c r="A173" s="85"/>
      <c r="B173" s="85"/>
      <c r="C173" s="85"/>
      <c r="D173" s="85"/>
      <c r="E173" s="85"/>
      <c r="F173" s="85"/>
      <c r="G173" s="86"/>
      <c r="H173" s="85"/>
      <c r="I173" s="85"/>
      <c r="J173" s="85"/>
      <c r="K173" s="85"/>
      <c r="L173" s="85"/>
      <c r="M173" s="85"/>
      <c r="N173" s="85"/>
      <c r="O173" s="86"/>
      <c r="P173" s="85"/>
      <c r="Q173" s="3"/>
      <c r="R173" s="3"/>
      <c r="S173" s="3"/>
      <c r="T173" s="3"/>
      <c r="U173" s="24"/>
      <c r="V173" s="24"/>
      <c r="W173" s="3"/>
    </row>
    <row r="174" spans="1:23" ht="14.25" customHeight="1" x14ac:dyDescent="0.2">
      <c r="A174" s="85"/>
      <c r="B174" s="85"/>
      <c r="C174" s="85"/>
      <c r="D174" s="85"/>
      <c r="E174" s="85"/>
      <c r="F174" s="85"/>
      <c r="G174" s="86"/>
      <c r="H174" s="85"/>
      <c r="I174" s="85"/>
      <c r="J174" s="85"/>
      <c r="K174" s="85"/>
      <c r="L174" s="85"/>
      <c r="M174" s="85"/>
      <c r="N174" s="85"/>
      <c r="O174" s="86"/>
      <c r="P174" s="85"/>
      <c r="Q174" s="3"/>
      <c r="R174" s="3"/>
      <c r="S174" s="3"/>
      <c r="T174" s="3"/>
      <c r="U174" s="24"/>
      <c r="V174" s="24"/>
      <c r="W174" s="3"/>
    </row>
    <row r="175" spans="1:23" ht="14.25" customHeight="1" x14ac:dyDescent="0.2">
      <c r="A175" s="85"/>
      <c r="B175" s="85"/>
      <c r="C175" s="85"/>
      <c r="D175" s="85"/>
      <c r="E175" s="85"/>
      <c r="F175" s="85"/>
      <c r="G175" s="86"/>
      <c r="H175" s="85"/>
      <c r="I175" s="85"/>
      <c r="J175" s="85"/>
      <c r="K175" s="85"/>
      <c r="L175" s="85"/>
      <c r="M175" s="85"/>
      <c r="N175" s="85"/>
      <c r="O175" s="86"/>
      <c r="P175" s="85"/>
      <c r="Q175" s="3"/>
      <c r="R175" s="3"/>
      <c r="S175" s="3"/>
      <c r="T175" s="3"/>
      <c r="U175" s="24"/>
      <c r="V175" s="24"/>
      <c r="W175" s="3"/>
    </row>
    <row r="176" spans="1:23" ht="14.25" customHeight="1" x14ac:dyDescent="0.2">
      <c r="A176" s="85"/>
      <c r="B176" s="85"/>
      <c r="C176" s="85"/>
      <c r="D176" s="85"/>
      <c r="E176" s="85"/>
      <c r="F176" s="85"/>
      <c r="G176" s="86"/>
      <c r="H176" s="85"/>
      <c r="I176" s="85"/>
      <c r="J176" s="85"/>
      <c r="K176" s="85"/>
      <c r="L176" s="85"/>
      <c r="M176" s="85"/>
      <c r="N176" s="85"/>
      <c r="O176" s="86"/>
      <c r="P176" s="85"/>
      <c r="Q176" s="3"/>
      <c r="R176" s="3"/>
      <c r="S176" s="3"/>
      <c r="T176" s="3"/>
      <c r="U176" s="24"/>
      <c r="V176" s="24"/>
      <c r="W176" s="3"/>
    </row>
    <row r="177" spans="1:23" ht="14.25" customHeight="1" x14ac:dyDescent="0.2">
      <c r="A177" s="85"/>
      <c r="B177" s="85"/>
      <c r="C177" s="85"/>
      <c r="D177" s="85"/>
      <c r="E177" s="85"/>
      <c r="F177" s="85"/>
      <c r="G177" s="86"/>
      <c r="H177" s="85"/>
      <c r="I177" s="85"/>
      <c r="J177" s="85"/>
      <c r="K177" s="85"/>
      <c r="L177" s="85"/>
      <c r="M177" s="85"/>
      <c r="N177" s="85"/>
      <c r="O177" s="86"/>
      <c r="P177" s="85"/>
      <c r="Q177" s="3"/>
      <c r="R177" s="3"/>
      <c r="S177" s="3"/>
      <c r="T177" s="3"/>
      <c r="U177" s="24"/>
      <c r="V177" s="24"/>
      <c r="W177" s="3"/>
    </row>
    <row r="178" spans="1:23" ht="14.25" customHeight="1" x14ac:dyDescent="0.2">
      <c r="A178" s="85"/>
      <c r="B178" s="85"/>
      <c r="C178" s="85"/>
      <c r="D178" s="85"/>
      <c r="E178" s="85"/>
      <c r="F178" s="85"/>
      <c r="G178" s="86"/>
      <c r="H178" s="85"/>
      <c r="I178" s="85"/>
      <c r="J178" s="85"/>
      <c r="K178" s="85"/>
      <c r="L178" s="85"/>
      <c r="M178" s="85"/>
      <c r="N178" s="85"/>
      <c r="O178" s="86"/>
      <c r="P178" s="85"/>
      <c r="Q178" s="3"/>
      <c r="R178" s="3"/>
      <c r="S178" s="3"/>
      <c r="T178" s="3"/>
      <c r="U178" s="24"/>
      <c r="V178" s="24"/>
      <c r="W178" s="3"/>
    </row>
    <row r="179" spans="1:23" ht="14.25" customHeight="1" x14ac:dyDescent="0.2">
      <c r="A179" s="85"/>
      <c r="B179" s="85"/>
      <c r="C179" s="85"/>
      <c r="D179" s="85"/>
      <c r="E179" s="85"/>
      <c r="F179" s="85"/>
      <c r="G179" s="86"/>
      <c r="H179" s="85"/>
      <c r="I179" s="85"/>
      <c r="J179" s="85"/>
      <c r="K179" s="85"/>
      <c r="L179" s="85"/>
      <c r="M179" s="85"/>
      <c r="N179" s="85"/>
      <c r="O179" s="86"/>
      <c r="P179" s="85"/>
      <c r="Q179" s="3"/>
      <c r="R179" s="3"/>
      <c r="S179" s="3"/>
      <c r="T179" s="3"/>
      <c r="U179" s="24"/>
      <c r="V179" s="24"/>
      <c r="W179" s="3"/>
    </row>
    <row r="180" spans="1:23" ht="14.25" customHeight="1" x14ac:dyDescent="0.2">
      <c r="A180" s="85"/>
      <c r="B180" s="85"/>
      <c r="C180" s="85"/>
      <c r="D180" s="85"/>
      <c r="E180" s="85"/>
      <c r="F180" s="85"/>
      <c r="G180" s="86"/>
      <c r="H180" s="85"/>
      <c r="I180" s="85"/>
      <c r="J180" s="85"/>
      <c r="K180" s="85"/>
      <c r="L180" s="85"/>
      <c r="M180" s="85"/>
      <c r="N180" s="85"/>
      <c r="O180" s="86"/>
      <c r="P180" s="85"/>
      <c r="Q180" s="3"/>
      <c r="R180" s="3"/>
      <c r="S180" s="3"/>
      <c r="T180" s="3"/>
      <c r="U180" s="24"/>
      <c r="V180" s="24"/>
      <c r="W180" s="3"/>
    </row>
    <row r="181" spans="1:23" ht="14.25" customHeight="1" x14ac:dyDescent="0.2">
      <c r="A181" s="85"/>
      <c r="B181" s="85"/>
      <c r="C181" s="85"/>
      <c r="D181" s="85"/>
      <c r="E181" s="85"/>
      <c r="F181" s="85"/>
      <c r="G181" s="86"/>
      <c r="H181" s="85"/>
      <c r="I181" s="85"/>
      <c r="J181" s="85"/>
      <c r="K181" s="85"/>
      <c r="L181" s="85"/>
      <c r="M181" s="85"/>
      <c r="N181" s="85"/>
      <c r="O181" s="86"/>
      <c r="P181" s="85"/>
      <c r="Q181" s="3"/>
      <c r="R181" s="3"/>
      <c r="S181" s="3"/>
      <c r="T181" s="3"/>
      <c r="U181" s="24"/>
      <c r="V181" s="24"/>
      <c r="W181" s="3"/>
    </row>
    <row r="182" spans="1:23" ht="14.25" customHeight="1" x14ac:dyDescent="0.2">
      <c r="A182" s="85"/>
      <c r="B182" s="85"/>
      <c r="C182" s="85"/>
      <c r="D182" s="85"/>
      <c r="E182" s="85"/>
      <c r="F182" s="85"/>
      <c r="G182" s="86"/>
      <c r="H182" s="85"/>
      <c r="I182" s="85"/>
      <c r="J182" s="85"/>
      <c r="K182" s="85"/>
      <c r="L182" s="85"/>
      <c r="M182" s="85"/>
      <c r="N182" s="85"/>
      <c r="O182" s="86"/>
      <c r="P182" s="85"/>
      <c r="Q182" s="3"/>
      <c r="R182" s="3"/>
      <c r="S182" s="3"/>
      <c r="T182" s="3"/>
      <c r="U182" s="24"/>
      <c r="V182" s="24"/>
      <c r="W182" s="3"/>
    </row>
    <row r="183" spans="1:23" ht="14.25" customHeight="1" x14ac:dyDescent="0.2">
      <c r="A183" s="85"/>
      <c r="B183" s="85"/>
      <c r="C183" s="85"/>
      <c r="D183" s="85"/>
      <c r="E183" s="85"/>
      <c r="F183" s="85"/>
      <c r="G183" s="86"/>
      <c r="H183" s="85"/>
      <c r="I183" s="85"/>
      <c r="J183" s="85"/>
      <c r="K183" s="85"/>
      <c r="L183" s="85"/>
      <c r="M183" s="85"/>
      <c r="N183" s="85"/>
      <c r="O183" s="86"/>
      <c r="P183" s="85"/>
      <c r="Q183" s="3"/>
      <c r="R183" s="3"/>
      <c r="S183" s="3"/>
      <c r="T183" s="3"/>
      <c r="U183" s="24"/>
      <c r="V183" s="24"/>
      <c r="W183" s="3"/>
    </row>
    <row r="184" spans="1:23" ht="14.25" customHeight="1" x14ac:dyDescent="0.2">
      <c r="A184" s="85"/>
      <c r="B184" s="85"/>
      <c r="C184" s="85"/>
      <c r="D184" s="85"/>
      <c r="E184" s="85"/>
      <c r="F184" s="85"/>
      <c r="G184" s="86"/>
      <c r="H184" s="85"/>
      <c r="I184" s="85"/>
      <c r="J184" s="85"/>
      <c r="K184" s="85"/>
      <c r="L184" s="85"/>
      <c r="M184" s="85"/>
      <c r="N184" s="85"/>
      <c r="O184" s="86"/>
      <c r="P184" s="85"/>
      <c r="Q184" s="3"/>
      <c r="R184" s="3"/>
      <c r="S184" s="3"/>
      <c r="T184" s="3"/>
      <c r="U184" s="24"/>
      <c r="V184" s="24"/>
      <c r="W184" s="3"/>
    </row>
    <row r="185" spans="1:23" ht="14.25" customHeight="1" x14ac:dyDescent="0.2">
      <c r="A185" s="85"/>
      <c r="B185" s="85"/>
      <c r="C185" s="85"/>
      <c r="D185" s="85"/>
      <c r="E185" s="85"/>
      <c r="F185" s="85"/>
      <c r="G185" s="86"/>
      <c r="H185" s="85"/>
      <c r="I185" s="85"/>
      <c r="J185" s="85"/>
      <c r="K185" s="85"/>
      <c r="L185" s="85"/>
      <c r="M185" s="85"/>
      <c r="N185" s="85"/>
      <c r="O185" s="86"/>
      <c r="P185" s="85"/>
      <c r="Q185" s="3"/>
      <c r="R185" s="3"/>
      <c r="S185" s="3"/>
      <c r="T185" s="3"/>
      <c r="U185" s="24"/>
      <c r="V185" s="24"/>
      <c r="W185" s="3"/>
    </row>
    <row r="186" spans="1:23" ht="14.25" customHeight="1" x14ac:dyDescent="0.2">
      <c r="A186" s="85"/>
      <c r="B186" s="85"/>
      <c r="C186" s="85"/>
      <c r="D186" s="85"/>
      <c r="E186" s="85"/>
      <c r="F186" s="85"/>
      <c r="G186" s="86"/>
      <c r="H186" s="85"/>
      <c r="I186" s="85"/>
      <c r="J186" s="85"/>
      <c r="K186" s="85"/>
      <c r="L186" s="85"/>
      <c r="M186" s="85"/>
      <c r="N186" s="85"/>
      <c r="O186" s="86"/>
      <c r="P186" s="85"/>
      <c r="Q186" s="3"/>
      <c r="R186" s="3"/>
      <c r="S186" s="3"/>
      <c r="T186" s="3"/>
      <c r="U186" s="24"/>
      <c r="V186" s="24"/>
      <c r="W186" s="3"/>
    </row>
    <row r="187" spans="1:23" ht="14.25" customHeight="1" x14ac:dyDescent="0.2">
      <c r="A187" s="85"/>
      <c r="B187" s="85"/>
      <c r="C187" s="85"/>
      <c r="D187" s="85"/>
      <c r="E187" s="85"/>
      <c r="F187" s="85"/>
      <c r="G187" s="86"/>
      <c r="H187" s="85"/>
      <c r="I187" s="85"/>
      <c r="J187" s="85"/>
      <c r="K187" s="85"/>
      <c r="L187" s="85"/>
      <c r="M187" s="85"/>
      <c r="N187" s="85"/>
      <c r="O187" s="86"/>
      <c r="P187" s="85"/>
      <c r="Q187" s="3"/>
      <c r="R187" s="3"/>
      <c r="S187" s="3"/>
      <c r="T187" s="3"/>
      <c r="U187" s="24"/>
      <c r="V187" s="24"/>
      <c r="W187" s="3"/>
    </row>
    <row r="188" spans="1:23" ht="14.25" customHeight="1" x14ac:dyDescent="0.2">
      <c r="A188" s="85"/>
      <c r="B188" s="85"/>
      <c r="C188" s="85"/>
      <c r="D188" s="85"/>
      <c r="E188" s="85"/>
      <c r="F188" s="85"/>
      <c r="G188" s="86"/>
      <c r="H188" s="85"/>
      <c r="I188" s="85"/>
      <c r="J188" s="85"/>
      <c r="K188" s="85"/>
      <c r="L188" s="85"/>
      <c r="M188" s="85"/>
      <c r="N188" s="85"/>
      <c r="O188" s="86"/>
      <c r="P188" s="85"/>
      <c r="Q188" s="3"/>
      <c r="R188" s="3"/>
      <c r="S188" s="3"/>
      <c r="T188" s="3"/>
      <c r="U188" s="24"/>
      <c r="V188" s="24"/>
      <c r="W188" s="3"/>
    </row>
    <row r="189" spans="1:23" ht="14.25" customHeight="1" x14ac:dyDescent="0.2">
      <c r="A189" s="85"/>
      <c r="B189" s="85"/>
      <c r="C189" s="85"/>
      <c r="D189" s="85"/>
      <c r="E189" s="85"/>
      <c r="F189" s="85"/>
      <c r="G189" s="86"/>
      <c r="H189" s="85"/>
      <c r="I189" s="85"/>
      <c r="J189" s="85"/>
      <c r="K189" s="85"/>
      <c r="L189" s="85"/>
      <c r="M189" s="85"/>
      <c r="N189" s="85"/>
      <c r="O189" s="86"/>
      <c r="P189" s="85"/>
      <c r="Q189" s="3"/>
      <c r="R189" s="3"/>
      <c r="S189" s="3"/>
      <c r="T189" s="3"/>
      <c r="U189" s="24"/>
      <c r="V189" s="24"/>
      <c r="W189" s="3"/>
    </row>
    <row r="190" spans="1:23" ht="14.25" customHeight="1" x14ac:dyDescent="0.2">
      <c r="A190" s="85"/>
      <c r="B190" s="85"/>
      <c r="C190" s="85"/>
      <c r="D190" s="85"/>
      <c r="E190" s="85"/>
      <c r="F190" s="85"/>
      <c r="G190" s="86"/>
      <c r="H190" s="85"/>
      <c r="I190" s="85"/>
      <c r="J190" s="85"/>
      <c r="K190" s="85"/>
      <c r="L190" s="85"/>
      <c r="M190" s="85"/>
      <c r="N190" s="85"/>
      <c r="O190" s="86"/>
      <c r="P190" s="85"/>
      <c r="Q190" s="3"/>
      <c r="R190" s="3"/>
      <c r="S190" s="3"/>
      <c r="T190" s="3"/>
      <c r="U190" s="24"/>
      <c r="V190" s="24"/>
      <c r="W190" s="3"/>
    </row>
    <row r="191" spans="1:23" ht="14.25" customHeight="1" x14ac:dyDescent="0.2">
      <c r="A191" s="85"/>
      <c r="B191" s="85"/>
      <c r="C191" s="85"/>
      <c r="D191" s="85"/>
      <c r="E191" s="85"/>
      <c r="F191" s="85"/>
      <c r="G191" s="86"/>
      <c r="H191" s="85"/>
      <c r="I191" s="85"/>
      <c r="J191" s="85"/>
      <c r="K191" s="85"/>
      <c r="L191" s="85"/>
      <c r="M191" s="85"/>
      <c r="N191" s="85"/>
      <c r="O191" s="86"/>
      <c r="P191" s="85"/>
      <c r="Q191" s="3"/>
      <c r="R191" s="3"/>
      <c r="S191" s="3"/>
      <c r="T191" s="3"/>
      <c r="U191" s="24"/>
      <c r="V191" s="24"/>
      <c r="W191" s="3"/>
    </row>
    <row r="192" spans="1:23" ht="14.25" customHeight="1" x14ac:dyDescent="0.2">
      <c r="A192" s="85"/>
      <c r="B192" s="85"/>
      <c r="C192" s="85"/>
      <c r="D192" s="85"/>
      <c r="E192" s="85"/>
      <c r="F192" s="85"/>
      <c r="G192" s="86"/>
      <c r="H192" s="85"/>
      <c r="I192" s="85"/>
      <c r="J192" s="85"/>
      <c r="K192" s="85"/>
      <c r="L192" s="85"/>
      <c r="M192" s="85"/>
      <c r="N192" s="85"/>
      <c r="O192" s="86"/>
      <c r="P192" s="85"/>
      <c r="Q192" s="3"/>
      <c r="R192" s="3"/>
      <c r="S192" s="3"/>
      <c r="T192" s="3"/>
      <c r="U192" s="24"/>
      <c r="V192" s="24"/>
      <c r="W192" s="3"/>
    </row>
    <row r="193" spans="1:23" ht="14.25" customHeight="1" x14ac:dyDescent="0.2">
      <c r="A193" s="85"/>
      <c r="B193" s="85"/>
      <c r="C193" s="85"/>
      <c r="D193" s="85"/>
      <c r="E193" s="85"/>
      <c r="F193" s="85"/>
      <c r="G193" s="86"/>
      <c r="H193" s="85"/>
      <c r="I193" s="85"/>
      <c r="J193" s="85"/>
      <c r="K193" s="85"/>
      <c r="L193" s="85"/>
      <c r="M193" s="85"/>
      <c r="N193" s="85"/>
      <c r="O193" s="86"/>
      <c r="P193" s="85"/>
      <c r="Q193" s="3"/>
      <c r="R193" s="3"/>
      <c r="S193" s="3"/>
      <c r="T193" s="3"/>
      <c r="U193" s="24"/>
      <c r="V193" s="24"/>
      <c r="W193" s="3"/>
    </row>
    <row r="194" spans="1:23" ht="14.25" customHeight="1" x14ac:dyDescent="0.2">
      <c r="A194" s="85"/>
      <c r="B194" s="85"/>
      <c r="C194" s="85"/>
      <c r="D194" s="85"/>
      <c r="E194" s="85"/>
      <c r="F194" s="85"/>
      <c r="G194" s="86"/>
      <c r="H194" s="85"/>
      <c r="I194" s="85"/>
      <c r="J194" s="85"/>
      <c r="K194" s="85"/>
      <c r="L194" s="85"/>
      <c r="M194" s="85"/>
      <c r="N194" s="85"/>
      <c r="O194" s="86"/>
      <c r="P194" s="85"/>
      <c r="Q194" s="3"/>
      <c r="R194" s="3"/>
      <c r="S194" s="3"/>
      <c r="T194" s="3"/>
      <c r="U194" s="24"/>
      <c r="V194" s="24"/>
      <c r="W194" s="3"/>
    </row>
    <row r="195" spans="1:23" ht="14.25" customHeight="1" x14ac:dyDescent="0.2">
      <c r="A195" s="85"/>
      <c r="B195" s="85"/>
      <c r="C195" s="85"/>
      <c r="D195" s="85"/>
      <c r="E195" s="85"/>
      <c r="F195" s="85"/>
      <c r="G195" s="86"/>
      <c r="H195" s="85"/>
      <c r="I195" s="85"/>
      <c r="J195" s="85"/>
      <c r="K195" s="85"/>
      <c r="L195" s="85"/>
      <c r="M195" s="85"/>
      <c r="N195" s="85"/>
      <c r="O195" s="86"/>
      <c r="P195" s="85"/>
      <c r="Q195" s="3"/>
      <c r="R195" s="3"/>
      <c r="S195" s="3"/>
      <c r="T195" s="3"/>
      <c r="U195" s="24"/>
      <c r="V195" s="24"/>
      <c r="W195" s="3"/>
    </row>
    <row r="196" spans="1:23" ht="14.25" customHeight="1" x14ac:dyDescent="0.2">
      <c r="A196" s="85"/>
      <c r="B196" s="85"/>
      <c r="C196" s="85"/>
      <c r="D196" s="85"/>
      <c r="E196" s="85"/>
      <c r="F196" s="85"/>
      <c r="G196" s="86"/>
      <c r="H196" s="85"/>
      <c r="I196" s="85"/>
      <c r="J196" s="85"/>
      <c r="K196" s="85"/>
      <c r="L196" s="85"/>
      <c r="M196" s="85"/>
      <c r="N196" s="85"/>
      <c r="O196" s="86"/>
      <c r="P196" s="85"/>
      <c r="Q196" s="3"/>
      <c r="R196" s="3"/>
      <c r="S196" s="3"/>
      <c r="T196" s="3"/>
      <c r="U196" s="24"/>
      <c r="V196" s="24"/>
      <c r="W196" s="3"/>
    </row>
    <row r="197" spans="1:23" ht="14.25" customHeight="1" x14ac:dyDescent="0.2">
      <c r="A197" s="85"/>
      <c r="B197" s="85"/>
      <c r="C197" s="85"/>
      <c r="D197" s="85"/>
      <c r="E197" s="85"/>
      <c r="F197" s="85"/>
      <c r="G197" s="86"/>
      <c r="H197" s="85"/>
      <c r="I197" s="85"/>
      <c r="J197" s="85"/>
      <c r="K197" s="85"/>
      <c r="L197" s="85"/>
      <c r="M197" s="85"/>
      <c r="N197" s="85"/>
      <c r="O197" s="86"/>
      <c r="P197" s="85"/>
      <c r="Q197" s="3"/>
      <c r="R197" s="3"/>
      <c r="S197" s="3"/>
      <c r="T197" s="3"/>
      <c r="U197" s="24"/>
      <c r="V197" s="24"/>
      <c r="W197" s="3"/>
    </row>
    <row r="198" spans="1:23" ht="14.25" customHeight="1" x14ac:dyDescent="0.2">
      <c r="A198" s="85"/>
      <c r="B198" s="85"/>
      <c r="C198" s="85"/>
      <c r="D198" s="85"/>
      <c r="E198" s="85"/>
      <c r="F198" s="85"/>
      <c r="G198" s="86"/>
      <c r="H198" s="85"/>
      <c r="I198" s="85"/>
      <c r="J198" s="85"/>
      <c r="K198" s="85"/>
      <c r="L198" s="85"/>
      <c r="M198" s="85"/>
      <c r="N198" s="85"/>
      <c r="O198" s="86"/>
      <c r="P198" s="85"/>
      <c r="Q198" s="3"/>
      <c r="R198" s="3"/>
      <c r="S198" s="3"/>
      <c r="T198" s="3"/>
      <c r="U198" s="24"/>
      <c r="V198" s="24"/>
      <c r="W198" s="3"/>
    </row>
    <row r="199" spans="1:23" ht="14.25" customHeight="1" x14ac:dyDescent="0.2">
      <c r="A199" s="85"/>
      <c r="B199" s="85"/>
      <c r="C199" s="85"/>
      <c r="D199" s="85"/>
      <c r="E199" s="85"/>
      <c r="F199" s="85"/>
      <c r="G199" s="86"/>
      <c r="H199" s="85"/>
      <c r="I199" s="85"/>
      <c r="J199" s="85"/>
      <c r="K199" s="85"/>
      <c r="L199" s="85"/>
      <c r="M199" s="85"/>
      <c r="N199" s="85"/>
      <c r="O199" s="86"/>
      <c r="P199" s="85"/>
      <c r="Q199" s="3"/>
      <c r="R199" s="3"/>
      <c r="S199" s="3"/>
      <c r="T199" s="3"/>
      <c r="U199" s="24"/>
      <c r="V199" s="24"/>
      <c r="W199" s="3"/>
    </row>
    <row r="200" spans="1:23" ht="14.25" customHeight="1" x14ac:dyDescent="0.2">
      <c r="A200" s="85"/>
      <c r="B200" s="85"/>
      <c r="C200" s="85"/>
      <c r="D200" s="85"/>
      <c r="E200" s="85"/>
      <c r="F200" s="85"/>
      <c r="G200" s="86"/>
      <c r="H200" s="85"/>
      <c r="I200" s="85"/>
      <c r="J200" s="85"/>
      <c r="K200" s="85"/>
      <c r="L200" s="85"/>
      <c r="M200" s="85"/>
      <c r="N200" s="85"/>
      <c r="O200" s="86"/>
      <c r="P200" s="85"/>
      <c r="Q200" s="3"/>
      <c r="R200" s="3"/>
      <c r="S200" s="3"/>
      <c r="T200" s="3"/>
      <c r="U200" s="24"/>
      <c r="V200" s="24"/>
      <c r="W200" s="3"/>
    </row>
    <row r="201" spans="1:23" ht="14.25" customHeight="1" x14ac:dyDescent="0.2">
      <c r="A201" s="85"/>
      <c r="B201" s="85"/>
      <c r="C201" s="85"/>
      <c r="D201" s="85"/>
      <c r="E201" s="85"/>
      <c r="F201" s="85"/>
      <c r="G201" s="86"/>
      <c r="H201" s="85"/>
      <c r="I201" s="85"/>
      <c r="J201" s="85"/>
      <c r="K201" s="85"/>
      <c r="L201" s="85"/>
      <c r="M201" s="85"/>
      <c r="N201" s="85"/>
      <c r="O201" s="86"/>
      <c r="P201" s="85"/>
      <c r="Q201" s="3"/>
      <c r="R201" s="3"/>
      <c r="S201" s="3"/>
      <c r="T201" s="3"/>
      <c r="U201" s="24"/>
      <c r="V201" s="24"/>
      <c r="W201" s="3"/>
    </row>
    <row r="202" spans="1:23" ht="14.25" customHeight="1" x14ac:dyDescent="0.2">
      <c r="A202" s="85"/>
      <c r="B202" s="85"/>
      <c r="C202" s="85"/>
      <c r="D202" s="85"/>
      <c r="E202" s="85"/>
      <c r="F202" s="85"/>
      <c r="G202" s="86"/>
      <c r="H202" s="85"/>
      <c r="I202" s="85"/>
      <c r="J202" s="85"/>
      <c r="K202" s="85"/>
      <c r="L202" s="85"/>
      <c r="M202" s="85"/>
      <c r="N202" s="85"/>
      <c r="O202" s="86"/>
      <c r="P202" s="85"/>
      <c r="Q202" s="3"/>
      <c r="R202" s="3"/>
      <c r="S202" s="3"/>
      <c r="T202" s="3"/>
      <c r="U202" s="24"/>
      <c r="V202" s="24"/>
      <c r="W202" s="3"/>
    </row>
    <row r="203" spans="1:23" ht="14.25" customHeight="1" x14ac:dyDescent="0.2">
      <c r="A203" s="85"/>
      <c r="B203" s="85"/>
      <c r="C203" s="85"/>
      <c r="D203" s="85"/>
      <c r="E203" s="85"/>
      <c r="F203" s="85"/>
      <c r="G203" s="86"/>
      <c r="H203" s="85"/>
      <c r="I203" s="85"/>
      <c r="J203" s="85"/>
      <c r="K203" s="85"/>
      <c r="L203" s="85"/>
      <c r="M203" s="85"/>
      <c r="N203" s="85"/>
      <c r="O203" s="86"/>
      <c r="P203" s="85"/>
      <c r="Q203" s="3"/>
      <c r="R203" s="3"/>
      <c r="S203" s="3"/>
      <c r="T203" s="3"/>
      <c r="U203" s="24"/>
      <c r="V203" s="24"/>
      <c r="W203" s="3"/>
    </row>
    <row r="204" spans="1:23" ht="14.25" customHeight="1" x14ac:dyDescent="0.2">
      <c r="A204" s="85"/>
      <c r="B204" s="85"/>
      <c r="C204" s="85"/>
      <c r="D204" s="85"/>
      <c r="E204" s="85"/>
      <c r="F204" s="85"/>
      <c r="G204" s="86"/>
      <c r="H204" s="85"/>
      <c r="I204" s="85"/>
      <c r="J204" s="85"/>
      <c r="K204" s="85"/>
      <c r="L204" s="85"/>
      <c r="M204" s="85"/>
      <c r="N204" s="85"/>
      <c r="O204" s="86"/>
      <c r="P204" s="85"/>
      <c r="Q204" s="3"/>
      <c r="R204" s="3"/>
      <c r="S204" s="3"/>
      <c r="T204" s="3"/>
      <c r="U204" s="24"/>
      <c r="V204" s="24"/>
      <c r="W204" s="3"/>
    </row>
    <row r="205" spans="1:23" ht="14.25" customHeight="1" x14ac:dyDescent="0.2">
      <c r="A205" s="85"/>
      <c r="B205" s="85"/>
      <c r="C205" s="85"/>
      <c r="D205" s="85"/>
      <c r="E205" s="85"/>
      <c r="F205" s="85"/>
      <c r="G205" s="86"/>
      <c r="H205" s="85"/>
      <c r="I205" s="85"/>
      <c r="J205" s="85"/>
      <c r="K205" s="85"/>
      <c r="L205" s="85"/>
      <c r="M205" s="85"/>
      <c r="N205" s="85"/>
      <c r="O205" s="86"/>
      <c r="P205" s="85"/>
      <c r="Q205" s="3"/>
      <c r="R205" s="3"/>
      <c r="S205" s="3"/>
      <c r="T205" s="3"/>
      <c r="U205" s="24"/>
      <c r="V205" s="24"/>
      <c r="W205" s="3"/>
    </row>
    <row r="206" spans="1:23" ht="14.25" customHeight="1" x14ac:dyDescent="0.2">
      <c r="A206" s="85"/>
      <c r="B206" s="85"/>
      <c r="C206" s="85"/>
      <c r="D206" s="85"/>
      <c r="E206" s="85"/>
      <c r="F206" s="85"/>
      <c r="G206" s="86"/>
      <c r="H206" s="85"/>
      <c r="I206" s="85"/>
      <c r="J206" s="85"/>
      <c r="K206" s="85"/>
      <c r="L206" s="85"/>
      <c r="M206" s="85"/>
      <c r="N206" s="85"/>
      <c r="O206" s="86"/>
      <c r="P206" s="85"/>
      <c r="Q206" s="3"/>
      <c r="R206" s="3"/>
      <c r="S206" s="3"/>
      <c r="T206" s="3"/>
      <c r="U206" s="24"/>
      <c r="V206" s="24"/>
      <c r="W206" s="3"/>
    </row>
    <row r="207" spans="1:23" ht="14.25" customHeight="1" x14ac:dyDescent="0.2">
      <c r="A207" s="85"/>
      <c r="B207" s="85"/>
      <c r="C207" s="85"/>
      <c r="D207" s="85"/>
      <c r="E207" s="85"/>
      <c r="F207" s="85"/>
      <c r="G207" s="86"/>
      <c r="H207" s="85"/>
      <c r="I207" s="85"/>
      <c r="J207" s="85"/>
      <c r="K207" s="85"/>
      <c r="L207" s="85"/>
      <c r="M207" s="85"/>
      <c r="N207" s="85"/>
      <c r="O207" s="86"/>
      <c r="P207" s="85"/>
      <c r="Q207" s="3"/>
      <c r="R207" s="3"/>
      <c r="S207" s="3"/>
      <c r="T207" s="3"/>
      <c r="U207" s="24"/>
      <c r="V207" s="24"/>
      <c r="W207" s="3"/>
    </row>
    <row r="208" spans="1:23" ht="14.25" customHeight="1" x14ac:dyDescent="0.2">
      <c r="A208" s="85"/>
      <c r="B208" s="85"/>
      <c r="C208" s="85"/>
      <c r="D208" s="85"/>
      <c r="E208" s="85"/>
      <c r="F208" s="85"/>
      <c r="G208" s="86"/>
      <c r="H208" s="85"/>
      <c r="I208" s="85"/>
      <c r="J208" s="85"/>
      <c r="K208" s="85"/>
      <c r="L208" s="85"/>
      <c r="M208" s="85"/>
      <c r="N208" s="85"/>
      <c r="O208" s="86"/>
      <c r="P208" s="85"/>
      <c r="Q208" s="3"/>
      <c r="R208" s="3"/>
      <c r="S208" s="3"/>
      <c r="T208" s="3"/>
      <c r="U208" s="24"/>
      <c r="V208" s="24"/>
      <c r="W208" s="3"/>
    </row>
    <row r="209" spans="1:23" ht="14.25" customHeight="1" x14ac:dyDescent="0.2">
      <c r="A209" s="85"/>
      <c r="B209" s="85"/>
      <c r="C209" s="85"/>
      <c r="D209" s="85"/>
      <c r="E209" s="85"/>
      <c r="F209" s="85"/>
      <c r="G209" s="86"/>
      <c r="H209" s="85"/>
      <c r="I209" s="85"/>
      <c r="J209" s="85"/>
      <c r="K209" s="85"/>
      <c r="L209" s="85"/>
      <c r="M209" s="85"/>
      <c r="N209" s="85"/>
      <c r="O209" s="86"/>
      <c r="P209" s="85"/>
      <c r="Q209" s="3"/>
      <c r="R209" s="3"/>
      <c r="S209" s="3"/>
      <c r="T209" s="3"/>
      <c r="U209" s="24"/>
      <c r="V209" s="24"/>
      <c r="W209" s="3"/>
    </row>
    <row r="210" spans="1:23" ht="14.25" customHeight="1" x14ac:dyDescent="0.2">
      <c r="A210" s="85"/>
      <c r="B210" s="85"/>
      <c r="C210" s="85"/>
      <c r="D210" s="85"/>
      <c r="E210" s="85"/>
      <c r="F210" s="85"/>
      <c r="G210" s="86"/>
      <c r="H210" s="85"/>
      <c r="I210" s="85"/>
      <c r="J210" s="85"/>
      <c r="K210" s="85"/>
      <c r="L210" s="85"/>
      <c r="M210" s="85"/>
      <c r="N210" s="85"/>
      <c r="O210" s="86"/>
      <c r="P210" s="85"/>
      <c r="Q210" s="3"/>
      <c r="R210" s="3"/>
      <c r="S210" s="3"/>
      <c r="T210" s="3"/>
      <c r="U210" s="24"/>
      <c r="V210" s="24"/>
      <c r="W210" s="3"/>
    </row>
    <row r="211" spans="1:23" ht="14.25" customHeight="1" x14ac:dyDescent="0.2">
      <c r="A211" s="85"/>
      <c r="B211" s="85"/>
      <c r="C211" s="85"/>
      <c r="D211" s="85"/>
      <c r="E211" s="85"/>
      <c r="F211" s="85"/>
      <c r="G211" s="86"/>
      <c r="H211" s="85"/>
      <c r="I211" s="85"/>
      <c r="J211" s="85"/>
      <c r="K211" s="85"/>
      <c r="L211" s="85"/>
      <c r="M211" s="85"/>
      <c r="N211" s="85"/>
      <c r="O211" s="86"/>
      <c r="P211" s="85"/>
      <c r="Q211" s="3"/>
      <c r="R211" s="3"/>
      <c r="S211" s="3"/>
      <c r="T211" s="3"/>
      <c r="U211" s="24"/>
      <c r="V211" s="24"/>
      <c r="W211" s="3"/>
    </row>
    <row r="212" spans="1:23" ht="14.25" customHeight="1" x14ac:dyDescent="0.2">
      <c r="A212" s="85"/>
      <c r="B212" s="85"/>
      <c r="C212" s="85"/>
      <c r="D212" s="85"/>
      <c r="E212" s="85"/>
      <c r="F212" s="85"/>
      <c r="G212" s="86"/>
      <c r="H212" s="85"/>
      <c r="I212" s="85"/>
      <c r="J212" s="85"/>
      <c r="K212" s="85"/>
      <c r="L212" s="85"/>
      <c r="M212" s="85"/>
      <c r="N212" s="85"/>
      <c r="O212" s="86"/>
      <c r="P212" s="85"/>
      <c r="Q212" s="3"/>
      <c r="R212" s="3"/>
      <c r="S212" s="3"/>
      <c r="T212" s="3"/>
      <c r="U212" s="24"/>
      <c r="V212" s="24"/>
      <c r="W212" s="3"/>
    </row>
    <row r="213" spans="1:23" ht="14.25" customHeight="1" x14ac:dyDescent="0.2">
      <c r="A213" s="85"/>
      <c r="B213" s="85"/>
      <c r="C213" s="85"/>
      <c r="D213" s="85"/>
      <c r="E213" s="85"/>
      <c r="F213" s="85"/>
      <c r="G213" s="86"/>
      <c r="H213" s="85"/>
      <c r="I213" s="85"/>
      <c r="J213" s="85"/>
      <c r="K213" s="85"/>
      <c r="L213" s="85"/>
      <c r="M213" s="85"/>
      <c r="N213" s="85"/>
      <c r="O213" s="86"/>
      <c r="P213" s="85"/>
      <c r="Q213" s="3"/>
      <c r="R213" s="3"/>
      <c r="S213" s="3"/>
      <c r="T213" s="3"/>
      <c r="U213" s="24"/>
      <c r="V213" s="24"/>
      <c r="W213" s="3"/>
    </row>
    <row r="214" spans="1:23" ht="14.25" customHeight="1" x14ac:dyDescent="0.2">
      <c r="A214" s="85"/>
      <c r="B214" s="85"/>
      <c r="C214" s="85"/>
      <c r="D214" s="85"/>
      <c r="E214" s="85"/>
      <c r="F214" s="85"/>
      <c r="G214" s="86"/>
      <c r="H214" s="85"/>
      <c r="I214" s="85"/>
      <c r="J214" s="85"/>
      <c r="K214" s="85"/>
      <c r="L214" s="85"/>
      <c r="M214" s="85"/>
      <c r="N214" s="85"/>
      <c r="O214" s="86"/>
      <c r="P214" s="85"/>
      <c r="Q214" s="3"/>
      <c r="R214" s="3"/>
      <c r="S214" s="3"/>
      <c r="T214" s="3"/>
      <c r="U214" s="24"/>
      <c r="V214" s="24"/>
      <c r="W214" s="3"/>
    </row>
    <row r="215" spans="1:23" ht="14.25" customHeight="1" x14ac:dyDescent="0.2">
      <c r="A215" s="85"/>
      <c r="B215" s="85"/>
      <c r="C215" s="85"/>
      <c r="D215" s="85"/>
      <c r="E215" s="85"/>
      <c r="F215" s="85"/>
      <c r="G215" s="86"/>
      <c r="H215" s="85"/>
      <c r="I215" s="85"/>
      <c r="J215" s="85"/>
      <c r="K215" s="85"/>
      <c r="L215" s="85"/>
      <c r="M215" s="85"/>
      <c r="N215" s="85"/>
      <c r="O215" s="86"/>
      <c r="P215" s="85"/>
      <c r="Q215" s="3"/>
      <c r="R215" s="3"/>
      <c r="S215" s="3"/>
      <c r="T215" s="3"/>
      <c r="U215" s="24"/>
      <c r="V215" s="24"/>
      <c r="W215" s="3"/>
    </row>
    <row r="216" spans="1:23" ht="14.25" customHeight="1" x14ac:dyDescent="0.2">
      <c r="A216" s="85"/>
      <c r="B216" s="85"/>
      <c r="C216" s="85"/>
      <c r="D216" s="85"/>
      <c r="E216" s="85"/>
      <c r="F216" s="85"/>
      <c r="G216" s="86"/>
      <c r="H216" s="85"/>
      <c r="I216" s="85"/>
      <c r="J216" s="85"/>
      <c r="K216" s="85"/>
      <c r="L216" s="85"/>
      <c r="M216" s="85"/>
      <c r="N216" s="85"/>
      <c r="O216" s="86"/>
      <c r="P216" s="85"/>
      <c r="Q216" s="3"/>
      <c r="R216" s="3"/>
      <c r="S216" s="3"/>
      <c r="T216" s="3"/>
      <c r="U216" s="24"/>
      <c r="V216" s="24"/>
      <c r="W216" s="3"/>
    </row>
    <row r="217" spans="1:23" ht="14.25" customHeight="1" x14ac:dyDescent="0.2">
      <c r="A217" s="85"/>
      <c r="B217" s="85"/>
      <c r="C217" s="85"/>
      <c r="D217" s="85"/>
      <c r="E217" s="85"/>
      <c r="F217" s="85"/>
      <c r="G217" s="86"/>
      <c r="H217" s="85"/>
      <c r="I217" s="85"/>
      <c r="J217" s="85"/>
      <c r="K217" s="85"/>
      <c r="L217" s="85"/>
      <c r="M217" s="85"/>
      <c r="N217" s="85"/>
      <c r="O217" s="86"/>
      <c r="P217" s="85"/>
      <c r="Q217" s="3"/>
      <c r="R217" s="3"/>
      <c r="S217" s="3"/>
      <c r="T217" s="3"/>
      <c r="U217" s="24"/>
      <c r="V217" s="24"/>
      <c r="W217" s="3"/>
    </row>
    <row r="218" spans="1:23" ht="14.25" customHeight="1" x14ac:dyDescent="0.2">
      <c r="A218" s="85"/>
      <c r="B218" s="85"/>
      <c r="C218" s="85"/>
      <c r="D218" s="85"/>
      <c r="E218" s="85"/>
      <c r="F218" s="85"/>
      <c r="G218" s="86"/>
      <c r="H218" s="85"/>
      <c r="I218" s="85"/>
      <c r="J218" s="85"/>
      <c r="K218" s="85"/>
      <c r="L218" s="85"/>
      <c r="M218" s="85"/>
      <c r="N218" s="85"/>
      <c r="O218" s="86"/>
      <c r="P218" s="85"/>
      <c r="Q218" s="3"/>
      <c r="R218" s="3"/>
      <c r="S218" s="3"/>
      <c r="T218" s="3"/>
      <c r="U218" s="24"/>
      <c r="V218" s="24"/>
      <c r="W218" s="3"/>
    </row>
    <row r="219" spans="1:23" ht="14.25" customHeight="1" x14ac:dyDescent="0.2">
      <c r="A219" s="85"/>
      <c r="B219" s="85"/>
      <c r="C219" s="85"/>
      <c r="D219" s="85"/>
      <c r="E219" s="85"/>
      <c r="F219" s="85"/>
      <c r="G219" s="86"/>
      <c r="H219" s="85"/>
      <c r="I219" s="85"/>
      <c r="J219" s="85"/>
      <c r="K219" s="85"/>
      <c r="L219" s="85"/>
      <c r="M219" s="85"/>
      <c r="N219" s="85"/>
      <c r="O219" s="86"/>
      <c r="P219" s="85"/>
      <c r="Q219" s="3"/>
      <c r="R219" s="3"/>
      <c r="S219" s="3"/>
      <c r="T219" s="3"/>
      <c r="U219" s="24"/>
      <c r="V219" s="24"/>
      <c r="W219" s="3"/>
    </row>
    <row r="220" spans="1:23" ht="14.25" customHeight="1" x14ac:dyDescent="0.2">
      <c r="A220" s="85"/>
      <c r="B220" s="85"/>
      <c r="C220" s="85"/>
      <c r="D220" s="85"/>
      <c r="E220" s="85"/>
      <c r="F220" s="85"/>
      <c r="G220" s="86"/>
      <c r="H220" s="85"/>
      <c r="I220" s="85"/>
      <c r="J220" s="85"/>
      <c r="K220" s="85"/>
      <c r="L220" s="85"/>
      <c r="M220" s="85"/>
      <c r="N220" s="85"/>
      <c r="O220" s="86"/>
      <c r="P220" s="85"/>
      <c r="Q220" s="3"/>
      <c r="R220" s="3"/>
      <c r="S220" s="3"/>
      <c r="T220" s="3"/>
      <c r="U220" s="24"/>
      <c r="V220" s="24"/>
      <c r="W220" s="3"/>
    </row>
    <row r="221" spans="1:23" ht="14.25" customHeight="1" x14ac:dyDescent="0.2">
      <c r="A221" s="85"/>
      <c r="B221" s="85"/>
      <c r="C221" s="85"/>
      <c r="D221" s="85"/>
      <c r="E221" s="85"/>
      <c r="F221" s="85"/>
      <c r="G221" s="86"/>
      <c r="H221" s="85"/>
      <c r="I221" s="85"/>
      <c r="J221" s="85"/>
      <c r="K221" s="85"/>
      <c r="L221" s="85"/>
      <c r="M221" s="85"/>
      <c r="N221" s="85"/>
      <c r="O221" s="86"/>
      <c r="P221" s="85"/>
      <c r="Q221" s="3"/>
      <c r="R221" s="3"/>
      <c r="S221" s="3"/>
      <c r="T221" s="3"/>
      <c r="U221" s="24"/>
      <c r="V221" s="24"/>
      <c r="W221" s="3"/>
    </row>
    <row r="222" spans="1:23" ht="14.25" customHeight="1" x14ac:dyDescent="0.2">
      <c r="A222" s="85"/>
      <c r="B222" s="85"/>
      <c r="C222" s="85"/>
      <c r="D222" s="85"/>
      <c r="E222" s="85"/>
      <c r="F222" s="85"/>
      <c r="G222" s="86"/>
      <c r="H222" s="85"/>
      <c r="I222" s="85"/>
      <c r="J222" s="85"/>
      <c r="K222" s="85"/>
      <c r="L222" s="85"/>
      <c r="M222" s="85"/>
      <c r="N222" s="85"/>
      <c r="O222" s="86"/>
      <c r="P222" s="85"/>
      <c r="Q222" s="3"/>
      <c r="R222" s="3"/>
      <c r="S222" s="3"/>
      <c r="T222" s="3"/>
      <c r="U222" s="24"/>
      <c r="V222" s="24"/>
      <c r="W222" s="3"/>
    </row>
    <row r="223" spans="1:23" ht="14.25" customHeight="1" x14ac:dyDescent="0.2">
      <c r="A223" s="85"/>
      <c r="B223" s="85"/>
      <c r="C223" s="85"/>
      <c r="D223" s="85"/>
      <c r="E223" s="85"/>
      <c r="F223" s="85"/>
      <c r="G223" s="86"/>
      <c r="H223" s="85"/>
      <c r="I223" s="85"/>
      <c r="J223" s="85"/>
      <c r="K223" s="85"/>
      <c r="L223" s="85"/>
      <c r="M223" s="85"/>
      <c r="N223" s="85"/>
      <c r="O223" s="86"/>
      <c r="P223" s="85"/>
      <c r="Q223" s="3"/>
      <c r="R223" s="3"/>
      <c r="S223" s="3"/>
      <c r="T223" s="3"/>
      <c r="U223" s="24"/>
      <c r="V223" s="24"/>
      <c r="W223" s="3"/>
    </row>
    <row r="224" spans="1:23" ht="14.25" customHeight="1" x14ac:dyDescent="0.2">
      <c r="A224" s="85"/>
      <c r="B224" s="85"/>
      <c r="C224" s="85"/>
      <c r="D224" s="85"/>
      <c r="E224" s="85"/>
      <c r="F224" s="85"/>
      <c r="G224" s="86"/>
      <c r="H224" s="85"/>
      <c r="I224" s="85"/>
      <c r="J224" s="85"/>
      <c r="K224" s="85"/>
      <c r="L224" s="85"/>
      <c r="M224" s="85"/>
      <c r="N224" s="85"/>
      <c r="O224" s="86"/>
      <c r="P224" s="85"/>
      <c r="Q224" s="3"/>
      <c r="R224" s="3"/>
      <c r="S224" s="3"/>
      <c r="T224" s="3"/>
      <c r="U224" s="24"/>
      <c r="V224" s="24"/>
      <c r="W224" s="3"/>
    </row>
    <row r="225" spans="1:23" ht="14.25" customHeight="1" x14ac:dyDescent="0.2">
      <c r="A225" s="85"/>
      <c r="B225" s="85"/>
      <c r="C225" s="85"/>
      <c r="D225" s="85"/>
      <c r="E225" s="85"/>
      <c r="F225" s="85"/>
      <c r="G225" s="86"/>
      <c r="H225" s="85"/>
      <c r="I225" s="85"/>
      <c r="J225" s="85"/>
      <c r="K225" s="85"/>
      <c r="L225" s="85"/>
      <c r="M225" s="85"/>
      <c r="N225" s="85"/>
      <c r="O225" s="86"/>
      <c r="P225" s="85"/>
      <c r="Q225" s="3"/>
      <c r="R225" s="3"/>
      <c r="S225" s="3"/>
      <c r="T225" s="3"/>
      <c r="U225" s="24"/>
      <c r="V225" s="24"/>
      <c r="W225" s="3"/>
    </row>
    <row r="226" spans="1:23" ht="14.25" customHeight="1" x14ac:dyDescent="0.2">
      <c r="A226" s="85"/>
      <c r="B226" s="85"/>
      <c r="C226" s="85"/>
      <c r="D226" s="85"/>
      <c r="E226" s="85"/>
      <c r="F226" s="85"/>
      <c r="G226" s="86"/>
      <c r="H226" s="85"/>
      <c r="I226" s="85"/>
      <c r="J226" s="85"/>
      <c r="K226" s="85"/>
      <c r="L226" s="85"/>
      <c r="M226" s="85"/>
      <c r="N226" s="85"/>
      <c r="O226" s="86"/>
      <c r="P226" s="85"/>
      <c r="Q226" s="3"/>
      <c r="R226" s="3"/>
      <c r="S226" s="3"/>
      <c r="T226" s="3"/>
      <c r="U226" s="24"/>
      <c r="V226" s="24"/>
      <c r="W226" s="3"/>
    </row>
    <row r="227" spans="1:23" ht="14.25" customHeight="1" x14ac:dyDescent="0.2">
      <c r="A227" s="85"/>
      <c r="B227" s="85"/>
      <c r="C227" s="85"/>
      <c r="D227" s="85"/>
      <c r="E227" s="85"/>
      <c r="F227" s="85"/>
      <c r="G227" s="86"/>
      <c r="H227" s="85"/>
      <c r="I227" s="85"/>
      <c r="J227" s="85"/>
      <c r="K227" s="85"/>
      <c r="L227" s="85"/>
      <c r="M227" s="85"/>
      <c r="N227" s="85"/>
      <c r="O227" s="86"/>
      <c r="P227" s="85"/>
      <c r="Q227" s="3"/>
      <c r="R227" s="3"/>
      <c r="S227" s="3"/>
      <c r="T227" s="3"/>
      <c r="U227" s="24"/>
      <c r="V227" s="24"/>
      <c r="W227" s="3"/>
    </row>
    <row r="228" spans="1:23" ht="14.25" customHeight="1" x14ac:dyDescent="0.2">
      <c r="A228" s="85"/>
      <c r="B228" s="85"/>
      <c r="C228" s="85"/>
      <c r="D228" s="85"/>
      <c r="E228" s="85"/>
      <c r="F228" s="85"/>
      <c r="G228" s="86"/>
      <c r="H228" s="85"/>
      <c r="I228" s="85"/>
      <c r="J228" s="85"/>
      <c r="K228" s="85"/>
      <c r="L228" s="85"/>
      <c r="M228" s="85"/>
      <c r="N228" s="85"/>
      <c r="O228" s="86"/>
      <c r="P228" s="85"/>
      <c r="Q228" s="3"/>
      <c r="R228" s="3"/>
      <c r="S228" s="3"/>
      <c r="T228" s="3"/>
      <c r="U228" s="24"/>
      <c r="V228" s="24"/>
      <c r="W228" s="3"/>
    </row>
    <row r="229" spans="1:23" ht="14.25" customHeight="1" x14ac:dyDescent="0.2">
      <c r="A229" s="85"/>
      <c r="B229" s="85"/>
      <c r="C229" s="85"/>
      <c r="D229" s="85"/>
      <c r="E229" s="85"/>
      <c r="F229" s="85"/>
      <c r="G229" s="86"/>
      <c r="H229" s="85"/>
      <c r="I229" s="85"/>
      <c r="J229" s="85"/>
      <c r="K229" s="85"/>
      <c r="L229" s="85"/>
      <c r="M229" s="85"/>
      <c r="N229" s="85"/>
      <c r="O229" s="86"/>
      <c r="P229" s="85"/>
      <c r="Q229" s="3"/>
      <c r="R229" s="3"/>
      <c r="S229" s="3"/>
      <c r="T229" s="3"/>
      <c r="U229" s="24"/>
      <c r="V229" s="24"/>
      <c r="W229" s="3"/>
    </row>
    <row r="230" spans="1:23" ht="14.25" customHeight="1" x14ac:dyDescent="0.2">
      <c r="A230" s="85"/>
      <c r="B230" s="85"/>
      <c r="C230" s="85"/>
      <c r="D230" s="85"/>
      <c r="E230" s="85"/>
      <c r="F230" s="85"/>
      <c r="G230" s="86"/>
      <c r="H230" s="85"/>
      <c r="I230" s="85"/>
      <c r="J230" s="85"/>
      <c r="K230" s="85"/>
      <c r="L230" s="85"/>
      <c r="M230" s="85"/>
      <c r="N230" s="85"/>
      <c r="O230" s="86"/>
      <c r="P230" s="85"/>
      <c r="Q230" s="3"/>
      <c r="R230" s="3"/>
      <c r="S230" s="3"/>
      <c r="T230" s="3"/>
      <c r="U230" s="24"/>
      <c r="V230" s="24"/>
      <c r="W230" s="3"/>
    </row>
    <row r="231" spans="1:23" ht="14.25" customHeight="1" x14ac:dyDescent="0.2">
      <c r="A231" s="85"/>
      <c r="B231" s="85"/>
      <c r="C231" s="85"/>
      <c r="D231" s="85"/>
      <c r="E231" s="85"/>
      <c r="F231" s="85"/>
      <c r="G231" s="86"/>
      <c r="H231" s="85"/>
      <c r="I231" s="85"/>
      <c r="J231" s="85"/>
      <c r="K231" s="85"/>
      <c r="L231" s="85"/>
      <c r="M231" s="85"/>
      <c r="N231" s="85"/>
      <c r="O231" s="86"/>
      <c r="P231" s="85"/>
      <c r="Q231" s="3"/>
      <c r="R231" s="3"/>
      <c r="S231" s="3"/>
      <c r="T231" s="3"/>
      <c r="U231" s="24"/>
      <c r="V231" s="24"/>
      <c r="W231" s="3"/>
    </row>
    <row r="232" spans="1:23" ht="14.25" customHeight="1" x14ac:dyDescent="0.2">
      <c r="A232" s="85"/>
      <c r="B232" s="85"/>
      <c r="C232" s="85"/>
      <c r="D232" s="85"/>
      <c r="E232" s="85"/>
      <c r="F232" s="85"/>
      <c r="G232" s="86"/>
      <c r="H232" s="85"/>
      <c r="I232" s="85"/>
      <c r="J232" s="85"/>
      <c r="K232" s="85"/>
      <c r="L232" s="85"/>
      <c r="M232" s="85"/>
      <c r="N232" s="85"/>
      <c r="O232" s="86"/>
      <c r="P232" s="85"/>
      <c r="Q232" s="3"/>
      <c r="R232" s="3"/>
      <c r="S232" s="3"/>
      <c r="T232" s="3"/>
      <c r="U232" s="24"/>
      <c r="V232" s="24"/>
      <c r="W232" s="3"/>
    </row>
    <row r="233" spans="1:23" ht="14.25" customHeight="1" x14ac:dyDescent="0.2">
      <c r="A233" s="85"/>
      <c r="B233" s="85"/>
      <c r="C233" s="85"/>
      <c r="D233" s="85"/>
      <c r="E233" s="85"/>
      <c r="F233" s="85"/>
      <c r="G233" s="86"/>
      <c r="H233" s="85"/>
      <c r="I233" s="85"/>
      <c r="J233" s="85"/>
      <c r="K233" s="85"/>
      <c r="L233" s="85"/>
      <c r="M233" s="85"/>
      <c r="N233" s="85"/>
      <c r="O233" s="86"/>
      <c r="P233" s="85"/>
      <c r="Q233" s="3"/>
      <c r="R233" s="3"/>
      <c r="S233" s="3"/>
      <c r="T233" s="3"/>
      <c r="U233" s="24"/>
      <c r="V233" s="24"/>
      <c r="W233" s="3"/>
    </row>
    <row r="234" spans="1:23" ht="14.25" customHeight="1" x14ac:dyDescent="0.2">
      <c r="A234" s="85"/>
      <c r="B234" s="85"/>
      <c r="C234" s="85"/>
      <c r="D234" s="85"/>
      <c r="E234" s="85"/>
      <c r="F234" s="85"/>
      <c r="G234" s="86"/>
      <c r="H234" s="85"/>
      <c r="I234" s="85"/>
      <c r="J234" s="85"/>
      <c r="K234" s="85"/>
      <c r="L234" s="85"/>
      <c r="M234" s="85"/>
      <c r="N234" s="85"/>
      <c r="O234" s="86"/>
      <c r="P234" s="85"/>
      <c r="Q234" s="3"/>
      <c r="R234" s="3"/>
      <c r="S234" s="3"/>
      <c r="T234" s="3"/>
      <c r="U234" s="24"/>
      <c r="V234" s="24"/>
      <c r="W234" s="3"/>
    </row>
    <row r="235" spans="1:23" ht="14.25" customHeight="1" x14ac:dyDescent="0.2">
      <c r="A235" s="85"/>
      <c r="B235" s="85"/>
      <c r="C235" s="85"/>
      <c r="D235" s="85"/>
      <c r="E235" s="85"/>
      <c r="F235" s="85"/>
      <c r="G235" s="86"/>
      <c r="H235" s="85"/>
      <c r="I235" s="85"/>
      <c r="J235" s="85"/>
      <c r="K235" s="85"/>
      <c r="L235" s="85"/>
      <c r="M235" s="85"/>
      <c r="N235" s="85"/>
      <c r="O235" s="86"/>
      <c r="P235" s="85"/>
      <c r="Q235" s="3"/>
      <c r="R235" s="3"/>
      <c r="S235" s="3"/>
      <c r="T235" s="3"/>
      <c r="U235" s="24"/>
      <c r="V235" s="24"/>
      <c r="W235" s="3"/>
    </row>
    <row r="236" spans="1:23" ht="14.25" customHeight="1" x14ac:dyDescent="0.2">
      <c r="A236" s="85"/>
      <c r="B236" s="85"/>
      <c r="C236" s="85"/>
      <c r="D236" s="85"/>
      <c r="E236" s="85"/>
      <c r="F236" s="85"/>
      <c r="G236" s="86"/>
      <c r="H236" s="85"/>
      <c r="I236" s="85"/>
      <c r="J236" s="85"/>
      <c r="K236" s="85"/>
      <c r="L236" s="85"/>
      <c r="M236" s="85"/>
      <c r="N236" s="85"/>
      <c r="O236" s="86"/>
      <c r="P236" s="85"/>
      <c r="Q236" s="3"/>
      <c r="R236" s="3"/>
      <c r="S236" s="3"/>
      <c r="T236" s="3"/>
      <c r="U236" s="24"/>
      <c r="V236" s="24"/>
      <c r="W236" s="3"/>
    </row>
    <row r="237" spans="1:23" ht="14.25" customHeight="1" x14ac:dyDescent="0.2">
      <c r="A237" s="85"/>
      <c r="B237" s="85"/>
      <c r="C237" s="85"/>
      <c r="D237" s="85"/>
      <c r="E237" s="85"/>
      <c r="F237" s="85"/>
      <c r="G237" s="86"/>
      <c r="H237" s="85"/>
      <c r="I237" s="85"/>
      <c r="J237" s="85"/>
      <c r="K237" s="85"/>
      <c r="L237" s="85"/>
      <c r="M237" s="85"/>
      <c r="N237" s="85"/>
      <c r="O237" s="86"/>
      <c r="P237" s="85"/>
      <c r="Q237" s="3"/>
      <c r="R237" s="3"/>
      <c r="S237" s="3"/>
      <c r="T237" s="3"/>
      <c r="U237" s="24"/>
      <c r="V237" s="24"/>
      <c r="W237" s="3"/>
    </row>
    <row r="238" spans="1:23" ht="14.25" customHeight="1" x14ac:dyDescent="0.2">
      <c r="A238" s="85"/>
      <c r="B238" s="85"/>
      <c r="C238" s="85"/>
      <c r="D238" s="85"/>
      <c r="E238" s="85"/>
      <c r="F238" s="85"/>
      <c r="G238" s="86"/>
      <c r="H238" s="85"/>
      <c r="I238" s="85"/>
      <c r="J238" s="85"/>
      <c r="K238" s="85"/>
      <c r="L238" s="85"/>
      <c r="M238" s="85"/>
      <c r="N238" s="85"/>
      <c r="O238" s="86"/>
      <c r="P238" s="85"/>
      <c r="Q238" s="3"/>
      <c r="R238" s="3"/>
      <c r="S238" s="3"/>
      <c r="T238" s="3"/>
      <c r="U238" s="24"/>
      <c r="V238" s="24"/>
      <c r="W238" s="3"/>
    </row>
    <row r="239" spans="1:23" ht="14.25" customHeight="1" x14ac:dyDescent="0.2">
      <c r="A239" s="85"/>
      <c r="B239" s="85"/>
      <c r="C239" s="85"/>
      <c r="D239" s="85"/>
      <c r="E239" s="85"/>
      <c r="F239" s="85"/>
      <c r="G239" s="86"/>
      <c r="H239" s="85"/>
      <c r="I239" s="85"/>
      <c r="J239" s="85"/>
      <c r="K239" s="85"/>
      <c r="L239" s="85"/>
      <c r="M239" s="85"/>
      <c r="N239" s="85"/>
      <c r="O239" s="86"/>
      <c r="P239" s="85"/>
      <c r="Q239" s="3"/>
      <c r="R239" s="3"/>
      <c r="S239" s="3"/>
      <c r="T239" s="3"/>
      <c r="U239" s="24"/>
      <c r="V239" s="24"/>
      <c r="W239" s="3"/>
    </row>
    <row r="240" spans="1:23" ht="14.25" customHeight="1" x14ac:dyDescent="0.2">
      <c r="A240" s="85"/>
      <c r="B240" s="85"/>
      <c r="C240" s="85"/>
      <c r="D240" s="85"/>
      <c r="E240" s="85"/>
      <c r="F240" s="85"/>
      <c r="G240" s="86"/>
      <c r="H240" s="85"/>
      <c r="I240" s="85"/>
      <c r="J240" s="85"/>
      <c r="K240" s="85"/>
      <c r="L240" s="85"/>
      <c r="M240" s="85"/>
      <c r="N240" s="85"/>
      <c r="O240" s="86"/>
      <c r="P240" s="85"/>
      <c r="Q240" s="3"/>
      <c r="R240" s="3"/>
      <c r="S240" s="3"/>
      <c r="T240" s="3"/>
      <c r="U240" s="24"/>
      <c r="V240" s="24"/>
      <c r="W240" s="3"/>
    </row>
    <row r="241" spans="1:23" ht="14.25" customHeight="1" x14ac:dyDescent="0.2">
      <c r="A241" s="85"/>
      <c r="B241" s="85"/>
      <c r="C241" s="85"/>
      <c r="D241" s="85"/>
      <c r="E241" s="85"/>
      <c r="F241" s="85"/>
      <c r="G241" s="86"/>
      <c r="H241" s="85"/>
      <c r="I241" s="85"/>
      <c r="J241" s="85"/>
      <c r="K241" s="85"/>
      <c r="L241" s="85"/>
      <c r="M241" s="85"/>
      <c r="N241" s="85"/>
      <c r="O241" s="86"/>
      <c r="P241" s="85"/>
      <c r="Q241" s="3"/>
      <c r="R241" s="3"/>
      <c r="S241" s="3"/>
      <c r="T241" s="3"/>
      <c r="U241" s="24"/>
      <c r="V241" s="24"/>
      <c r="W241" s="3"/>
    </row>
    <row r="242" spans="1:23" ht="14.25" customHeight="1" x14ac:dyDescent="0.2">
      <c r="A242" s="85"/>
      <c r="B242" s="85"/>
      <c r="C242" s="85"/>
      <c r="D242" s="85"/>
      <c r="E242" s="85"/>
      <c r="F242" s="85"/>
      <c r="G242" s="86"/>
      <c r="H242" s="85"/>
      <c r="I242" s="85"/>
      <c r="J242" s="85"/>
      <c r="K242" s="85"/>
      <c r="L242" s="85"/>
      <c r="M242" s="85"/>
      <c r="N242" s="85"/>
      <c r="O242" s="86"/>
      <c r="P242" s="85"/>
      <c r="Q242" s="3"/>
      <c r="R242" s="3"/>
      <c r="S242" s="3"/>
      <c r="T242" s="3"/>
      <c r="U242" s="24"/>
      <c r="V242" s="24"/>
      <c r="W242" s="3"/>
    </row>
    <row r="243" spans="1:23" ht="14.25" customHeight="1" x14ac:dyDescent="0.2">
      <c r="A243" s="85"/>
      <c r="B243" s="85"/>
      <c r="C243" s="85"/>
      <c r="D243" s="85"/>
      <c r="E243" s="85"/>
      <c r="F243" s="85"/>
      <c r="G243" s="86"/>
      <c r="H243" s="85"/>
      <c r="I243" s="85"/>
      <c r="J243" s="85"/>
      <c r="K243" s="85"/>
      <c r="L243" s="85"/>
      <c r="M243" s="85"/>
      <c r="N243" s="85"/>
      <c r="O243" s="86"/>
      <c r="P243" s="85"/>
      <c r="Q243" s="3"/>
      <c r="R243" s="3"/>
      <c r="S243" s="3"/>
      <c r="T243" s="3"/>
      <c r="U243" s="24"/>
      <c r="V243" s="24"/>
      <c r="W243" s="3"/>
    </row>
    <row r="244" spans="1:23" ht="14.25" customHeight="1" x14ac:dyDescent="0.2">
      <c r="A244" s="85"/>
      <c r="B244" s="85"/>
      <c r="C244" s="85"/>
      <c r="D244" s="85"/>
      <c r="E244" s="85"/>
      <c r="F244" s="85"/>
      <c r="G244" s="86"/>
      <c r="H244" s="85"/>
      <c r="I244" s="85"/>
      <c r="J244" s="85"/>
      <c r="K244" s="85"/>
      <c r="L244" s="85"/>
      <c r="M244" s="85"/>
      <c r="N244" s="85"/>
      <c r="O244" s="86"/>
      <c r="P244" s="85"/>
      <c r="Q244" s="3"/>
      <c r="R244" s="3"/>
      <c r="S244" s="3"/>
      <c r="T244" s="3"/>
      <c r="U244" s="24"/>
      <c r="V244" s="24"/>
      <c r="W244" s="3"/>
    </row>
    <row r="245" spans="1:23" ht="14.25" customHeight="1" x14ac:dyDescent="0.2">
      <c r="A245" s="85"/>
      <c r="B245" s="85"/>
      <c r="C245" s="85"/>
      <c r="D245" s="85"/>
      <c r="E245" s="85"/>
      <c r="F245" s="85"/>
      <c r="G245" s="86"/>
      <c r="H245" s="85"/>
      <c r="I245" s="85"/>
      <c r="J245" s="85"/>
      <c r="K245" s="85"/>
      <c r="L245" s="85"/>
      <c r="M245" s="85"/>
      <c r="N245" s="85"/>
      <c r="O245" s="86"/>
      <c r="P245" s="85"/>
      <c r="Q245" s="3"/>
      <c r="R245" s="3"/>
      <c r="S245" s="3"/>
      <c r="T245" s="3"/>
      <c r="U245" s="24"/>
      <c r="V245" s="24"/>
      <c r="W245" s="3"/>
    </row>
    <row r="246" spans="1:23" ht="14.25" customHeight="1" x14ac:dyDescent="0.2">
      <c r="A246" s="85"/>
      <c r="B246" s="85"/>
      <c r="C246" s="85"/>
      <c r="D246" s="85"/>
      <c r="E246" s="85"/>
      <c r="F246" s="85"/>
      <c r="G246" s="86"/>
      <c r="H246" s="85"/>
      <c r="I246" s="85"/>
      <c r="J246" s="85"/>
      <c r="K246" s="85"/>
      <c r="L246" s="85"/>
      <c r="M246" s="85"/>
      <c r="N246" s="85"/>
      <c r="O246" s="86"/>
      <c r="P246" s="85"/>
      <c r="Q246" s="3"/>
      <c r="R246" s="3"/>
      <c r="S246" s="3"/>
      <c r="T246" s="3"/>
      <c r="U246" s="24"/>
      <c r="V246" s="24"/>
      <c r="W246" s="3"/>
    </row>
    <row r="247" spans="1:23" ht="14.25" customHeight="1" x14ac:dyDescent="0.2">
      <c r="A247" s="85"/>
      <c r="B247" s="85"/>
      <c r="C247" s="85"/>
      <c r="D247" s="85"/>
      <c r="E247" s="85"/>
      <c r="F247" s="85"/>
      <c r="G247" s="86"/>
      <c r="H247" s="85"/>
      <c r="I247" s="85"/>
      <c r="J247" s="85"/>
      <c r="K247" s="85"/>
      <c r="L247" s="85"/>
      <c r="M247" s="85"/>
      <c r="N247" s="85"/>
      <c r="O247" s="86"/>
      <c r="P247" s="85"/>
      <c r="Q247" s="3"/>
      <c r="R247" s="3"/>
      <c r="S247" s="3"/>
      <c r="T247" s="3"/>
      <c r="U247" s="24"/>
      <c r="V247" s="24"/>
      <c r="W247" s="3"/>
    </row>
    <row r="248" spans="1:23" ht="14.25" customHeight="1" x14ac:dyDescent="0.2">
      <c r="A248" s="85"/>
      <c r="B248" s="85"/>
      <c r="C248" s="85"/>
      <c r="D248" s="85"/>
      <c r="E248" s="85"/>
      <c r="F248" s="85"/>
      <c r="G248" s="86"/>
      <c r="H248" s="85"/>
      <c r="I248" s="85"/>
      <c r="J248" s="85"/>
      <c r="K248" s="85"/>
      <c r="L248" s="85"/>
      <c r="M248" s="85"/>
      <c r="N248" s="85"/>
      <c r="O248" s="86"/>
      <c r="P248" s="85"/>
      <c r="Q248" s="3"/>
      <c r="R248" s="3"/>
      <c r="S248" s="3"/>
      <c r="T248" s="3"/>
      <c r="U248" s="24"/>
      <c r="V248" s="24"/>
      <c r="W248" s="3"/>
    </row>
    <row r="249" spans="1:23" ht="14.25" customHeight="1" x14ac:dyDescent="0.2">
      <c r="A249" s="85"/>
      <c r="B249" s="85"/>
      <c r="C249" s="85"/>
      <c r="D249" s="85"/>
      <c r="E249" s="85"/>
      <c r="F249" s="85"/>
      <c r="G249" s="86"/>
      <c r="H249" s="85"/>
      <c r="I249" s="85"/>
      <c r="J249" s="85"/>
      <c r="K249" s="85"/>
      <c r="L249" s="85"/>
      <c r="M249" s="85"/>
      <c r="N249" s="85"/>
      <c r="O249" s="86"/>
      <c r="P249" s="85"/>
      <c r="Q249" s="3"/>
      <c r="R249" s="3"/>
      <c r="S249" s="3"/>
      <c r="T249" s="3"/>
      <c r="U249" s="24"/>
      <c r="V249" s="24"/>
      <c r="W249" s="3"/>
    </row>
    <row r="250" spans="1:23" ht="14.25" customHeight="1" x14ac:dyDescent="0.2">
      <c r="A250" s="85"/>
      <c r="B250" s="85"/>
      <c r="C250" s="85"/>
      <c r="D250" s="85"/>
      <c r="E250" s="85"/>
      <c r="F250" s="85"/>
      <c r="G250" s="86"/>
      <c r="H250" s="85"/>
      <c r="I250" s="85"/>
      <c r="J250" s="85"/>
      <c r="K250" s="85"/>
      <c r="L250" s="85"/>
      <c r="M250" s="85"/>
      <c r="N250" s="85"/>
      <c r="O250" s="86"/>
      <c r="P250" s="85"/>
      <c r="Q250" s="3"/>
      <c r="R250" s="3"/>
      <c r="S250" s="3"/>
      <c r="T250" s="3"/>
      <c r="U250" s="24"/>
      <c r="V250" s="24"/>
      <c r="W250" s="3"/>
    </row>
    <row r="251" spans="1:23" ht="14.25" customHeight="1" x14ac:dyDescent="0.2">
      <c r="A251" s="85"/>
      <c r="B251" s="85"/>
      <c r="C251" s="85"/>
      <c r="D251" s="85"/>
      <c r="E251" s="85"/>
      <c r="F251" s="85"/>
      <c r="G251" s="86"/>
      <c r="H251" s="85"/>
      <c r="I251" s="85"/>
      <c r="J251" s="85"/>
      <c r="K251" s="85"/>
      <c r="L251" s="85"/>
      <c r="M251" s="85"/>
      <c r="N251" s="85"/>
      <c r="O251" s="86"/>
      <c r="P251" s="85"/>
      <c r="Q251" s="3"/>
      <c r="R251" s="3"/>
      <c r="S251" s="3"/>
      <c r="T251" s="3"/>
      <c r="U251" s="24"/>
      <c r="V251" s="24"/>
      <c r="W251" s="3"/>
    </row>
    <row r="252" spans="1:23" ht="14.25" customHeight="1" x14ac:dyDescent="0.2">
      <c r="A252" s="85"/>
      <c r="B252" s="85"/>
      <c r="C252" s="85"/>
      <c r="D252" s="85"/>
      <c r="E252" s="85"/>
      <c r="F252" s="85"/>
      <c r="G252" s="86"/>
      <c r="H252" s="85"/>
      <c r="I252" s="85"/>
      <c r="J252" s="85"/>
      <c r="K252" s="85"/>
      <c r="L252" s="85"/>
      <c r="M252" s="85"/>
      <c r="N252" s="85"/>
      <c r="O252" s="86"/>
      <c r="P252" s="85"/>
      <c r="Q252" s="3"/>
      <c r="R252" s="3"/>
      <c r="S252" s="3"/>
      <c r="T252" s="3"/>
      <c r="U252" s="24"/>
      <c r="V252" s="24"/>
      <c r="W252" s="3"/>
    </row>
    <row r="253" spans="1:23" ht="14.25" customHeight="1" x14ac:dyDescent="0.2">
      <c r="A253" s="85"/>
      <c r="B253" s="85"/>
      <c r="C253" s="85"/>
      <c r="D253" s="85"/>
      <c r="E253" s="85"/>
      <c r="F253" s="85"/>
      <c r="G253" s="86"/>
      <c r="H253" s="85"/>
      <c r="I253" s="85"/>
      <c r="J253" s="85"/>
      <c r="K253" s="85"/>
      <c r="L253" s="85"/>
      <c r="M253" s="85"/>
      <c r="N253" s="85"/>
      <c r="O253" s="86"/>
      <c r="P253" s="85"/>
      <c r="Q253" s="3"/>
      <c r="R253" s="3"/>
      <c r="S253" s="3"/>
      <c r="T253" s="3"/>
      <c r="U253" s="24"/>
      <c r="V253" s="24"/>
      <c r="W253" s="3"/>
    </row>
    <row r="254" spans="1:23" ht="14.25" customHeight="1" x14ac:dyDescent="0.2">
      <c r="A254" s="85"/>
      <c r="B254" s="85"/>
      <c r="C254" s="85"/>
      <c r="D254" s="85"/>
      <c r="E254" s="85"/>
      <c r="F254" s="85"/>
      <c r="G254" s="86"/>
      <c r="H254" s="85"/>
      <c r="I254" s="85"/>
      <c r="J254" s="85"/>
      <c r="K254" s="85"/>
      <c r="L254" s="85"/>
      <c r="M254" s="85"/>
      <c r="N254" s="85"/>
      <c r="O254" s="86"/>
      <c r="P254" s="85"/>
      <c r="Q254" s="3"/>
      <c r="R254" s="3"/>
      <c r="S254" s="3"/>
      <c r="T254" s="3"/>
      <c r="U254" s="24"/>
      <c r="V254" s="24"/>
      <c r="W254" s="3"/>
    </row>
    <row r="255" spans="1:23" ht="14.25" customHeight="1" x14ac:dyDescent="0.2">
      <c r="A255" s="85"/>
      <c r="B255" s="85"/>
      <c r="C255" s="85"/>
      <c r="D255" s="85"/>
      <c r="E255" s="85"/>
      <c r="F255" s="85"/>
      <c r="G255" s="86"/>
      <c r="H255" s="85"/>
      <c r="I255" s="85"/>
      <c r="J255" s="85"/>
      <c r="K255" s="85"/>
      <c r="L255" s="85"/>
      <c r="M255" s="85"/>
      <c r="N255" s="85"/>
      <c r="O255" s="86"/>
      <c r="P255" s="85"/>
      <c r="Q255" s="3"/>
      <c r="R255" s="3"/>
      <c r="S255" s="3"/>
      <c r="T255" s="3"/>
      <c r="U255" s="24"/>
      <c r="V255" s="24"/>
      <c r="W255" s="3"/>
    </row>
    <row r="256" spans="1:23" ht="14.25" customHeight="1" x14ac:dyDescent="0.2">
      <c r="A256" s="85"/>
      <c r="B256" s="85"/>
      <c r="C256" s="85"/>
      <c r="D256" s="85"/>
      <c r="E256" s="85"/>
      <c r="F256" s="85"/>
      <c r="G256" s="86"/>
      <c r="H256" s="85"/>
      <c r="I256" s="85"/>
      <c r="J256" s="85"/>
      <c r="K256" s="85"/>
      <c r="L256" s="85"/>
      <c r="M256" s="85"/>
      <c r="N256" s="85"/>
      <c r="O256" s="86"/>
      <c r="P256" s="85"/>
      <c r="Q256" s="3"/>
      <c r="R256" s="3"/>
      <c r="S256" s="3"/>
      <c r="T256" s="3"/>
      <c r="U256" s="24"/>
      <c r="V256" s="24"/>
      <c r="W256" s="3"/>
    </row>
    <row r="257" spans="1:23" ht="14.25" customHeight="1" x14ac:dyDescent="0.2">
      <c r="A257" s="85"/>
      <c r="B257" s="85"/>
      <c r="C257" s="85"/>
      <c r="D257" s="85"/>
      <c r="E257" s="85"/>
      <c r="F257" s="85"/>
      <c r="G257" s="86"/>
      <c r="H257" s="85"/>
      <c r="I257" s="85"/>
      <c r="J257" s="85"/>
      <c r="K257" s="85"/>
      <c r="L257" s="85"/>
      <c r="M257" s="85"/>
      <c r="N257" s="85"/>
      <c r="O257" s="86"/>
      <c r="P257" s="85"/>
      <c r="Q257" s="3"/>
      <c r="R257" s="3"/>
      <c r="S257" s="3"/>
      <c r="T257" s="3"/>
      <c r="U257" s="24"/>
      <c r="V257" s="24"/>
      <c r="W257" s="3"/>
    </row>
    <row r="258" spans="1:23" ht="14.25" customHeight="1" x14ac:dyDescent="0.2">
      <c r="A258" s="85"/>
      <c r="B258" s="85"/>
      <c r="C258" s="85"/>
      <c r="D258" s="85"/>
      <c r="E258" s="85"/>
      <c r="F258" s="85"/>
      <c r="G258" s="86"/>
      <c r="H258" s="85"/>
      <c r="I258" s="85"/>
      <c r="J258" s="85"/>
      <c r="K258" s="85"/>
      <c r="L258" s="85"/>
      <c r="M258" s="85"/>
      <c r="N258" s="85"/>
      <c r="O258" s="86"/>
      <c r="P258" s="85"/>
      <c r="Q258" s="3"/>
      <c r="R258" s="3"/>
      <c r="S258" s="3"/>
      <c r="T258" s="3"/>
      <c r="U258" s="24"/>
      <c r="V258" s="24"/>
      <c r="W258" s="3"/>
    </row>
    <row r="259" spans="1:23" ht="14.25" customHeight="1" x14ac:dyDescent="0.2">
      <c r="A259" s="85"/>
      <c r="B259" s="85"/>
      <c r="C259" s="85"/>
      <c r="D259" s="85"/>
      <c r="E259" s="85"/>
      <c r="F259" s="85"/>
      <c r="G259" s="86"/>
      <c r="H259" s="85"/>
      <c r="I259" s="85"/>
      <c r="J259" s="85"/>
      <c r="K259" s="85"/>
      <c r="L259" s="85"/>
      <c r="M259" s="85"/>
      <c r="N259" s="85"/>
      <c r="O259" s="86"/>
      <c r="P259" s="85"/>
      <c r="Q259" s="3"/>
      <c r="R259" s="3"/>
      <c r="S259" s="3"/>
      <c r="T259" s="3"/>
      <c r="U259" s="24"/>
      <c r="V259" s="24"/>
      <c r="W259" s="3"/>
    </row>
    <row r="260" spans="1:23" ht="14.25" customHeight="1" x14ac:dyDescent="0.2">
      <c r="A260" s="85"/>
      <c r="B260" s="85"/>
      <c r="C260" s="85"/>
      <c r="D260" s="85"/>
      <c r="E260" s="85"/>
      <c r="F260" s="85"/>
      <c r="G260" s="86"/>
      <c r="H260" s="85"/>
      <c r="I260" s="85"/>
      <c r="J260" s="85"/>
      <c r="K260" s="85"/>
      <c r="L260" s="85"/>
      <c r="M260" s="85"/>
      <c r="N260" s="85"/>
      <c r="O260" s="86"/>
      <c r="P260" s="85"/>
      <c r="Q260" s="3"/>
      <c r="R260" s="3"/>
      <c r="S260" s="3"/>
      <c r="T260" s="3"/>
      <c r="U260" s="24"/>
      <c r="V260" s="24"/>
      <c r="W260" s="3"/>
    </row>
    <row r="261" spans="1:23" ht="14.25" customHeight="1" x14ac:dyDescent="0.2">
      <c r="A261" s="85"/>
      <c r="B261" s="85"/>
      <c r="C261" s="85"/>
      <c r="D261" s="85"/>
      <c r="E261" s="85"/>
      <c r="F261" s="85"/>
      <c r="G261" s="86"/>
      <c r="H261" s="85"/>
      <c r="I261" s="85"/>
      <c r="J261" s="85"/>
      <c r="K261" s="85"/>
      <c r="L261" s="85"/>
      <c r="M261" s="85"/>
      <c r="N261" s="85"/>
      <c r="O261" s="86"/>
      <c r="P261" s="85"/>
      <c r="Q261" s="3"/>
      <c r="R261" s="3"/>
      <c r="S261" s="3"/>
      <c r="T261" s="3"/>
      <c r="U261" s="24"/>
      <c r="V261" s="24"/>
      <c r="W261" s="3"/>
    </row>
    <row r="262" spans="1:23" ht="14.25" customHeight="1" x14ac:dyDescent="0.2">
      <c r="A262" s="3"/>
      <c r="B262" s="3"/>
      <c r="C262" s="3"/>
      <c r="D262" s="3"/>
      <c r="E262" s="3"/>
      <c r="F262" s="3"/>
      <c r="G262" s="4"/>
      <c r="H262" s="3"/>
      <c r="I262" s="3"/>
      <c r="J262" s="3"/>
      <c r="K262" s="3"/>
      <c r="L262" s="3"/>
      <c r="M262" s="3"/>
      <c r="N262" s="3"/>
      <c r="O262" s="4"/>
      <c r="P262" s="3"/>
      <c r="Q262" s="3"/>
      <c r="R262" s="3"/>
      <c r="S262" s="3"/>
      <c r="T262" s="3"/>
      <c r="U262" s="24"/>
      <c r="V262" s="24"/>
      <c r="W262" s="3"/>
    </row>
    <row r="263" spans="1:23" ht="14.25" customHeight="1" x14ac:dyDescent="0.2">
      <c r="A263" s="3"/>
      <c r="B263" s="3"/>
      <c r="C263" s="3"/>
      <c r="D263" s="3"/>
      <c r="E263" s="3"/>
      <c r="F263" s="3"/>
      <c r="G263" s="4"/>
      <c r="H263" s="3"/>
      <c r="I263" s="3"/>
      <c r="J263" s="3"/>
      <c r="K263" s="3"/>
      <c r="L263" s="3"/>
      <c r="M263" s="3"/>
      <c r="N263" s="3"/>
      <c r="O263" s="4"/>
      <c r="P263" s="3"/>
      <c r="Q263" s="3"/>
      <c r="R263" s="3"/>
      <c r="S263" s="3"/>
      <c r="T263" s="3"/>
      <c r="U263" s="24"/>
      <c r="V263" s="24"/>
      <c r="W263" s="3"/>
    </row>
    <row r="264" spans="1:23" ht="14.25" customHeight="1" x14ac:dyDescent="0.2">
      <c r="A264" s="3"/>
      <c r="B264" s="3"/>
      <c r="C264" s="3"/>
      <c r="D264" s="3"/>
      <c r="E264" s="3"/>
      <c r="F264" s="3"/>
      <c r="G264" s="4"/>
      <c r="H264" s="3"/>
      <c r="I264" s="3"/>
      <c r="J264" s="3"/>
      <c r="K264" s="3"/>
      <c r="L264" s="3"/>
      <c r="M264" s="3"/>
      <c r="N264" s="3"/>
      <c r="O264" s="4"/>
      <c r="P264" s="3"/>
      <c r="Q264" s="3"/>
      <c r="R264" s="3"/>
      <c r="S264" s="3"/>
      <c r="T264" s="3"/>
      <c r="U264" s="24"/>
      <c r="V264" s="24"/>
      <c r="W264" s="3"/>
    </row>
    <row r="265" spans="1:23" ht="14.25" customHeight="1" x14ac:dyDescent="0.2">
      <c r="A265" s="3"/>
      <c r="B265" s="3"/>
      <c r="C265" s="3"/>
      <c r="D265" s="3"/>
      <c r="E265" s="3"/>
      <c r="F265" s="3"/>
      <c r="G265" s="4"/>
      <c r="H265" s="3"/>
      <c r="I265" s="3"/>
      <c r="J265" s="3"/>
      <c r="K265" s="3"/>
      <c r="L265" s="3"/>
      <c r="M265" s="3"/>
      <c r="N265" s="3"/>
      <c r="O265" s="4"/>
      <c r="P265" s="3"/>
      <c r="Q265" s="3"/>
      <c r="R265" s="3"/>
      <c r="S265" s="3"/>
      <c r="T265" s="3"/>
      <c r="U265" s="24"/>
      <c r="V265" s="24"/>
      <c r="W265" s="3"/>
    </row>
    <row r="266" spans="1:23" ht="14.25" customHeight="1" x14ac:dyDescent="0.2">
      <c r="A266" s="3"/>
      <c r="B266" s="3"/>
      <c r="C266" s="3"/>
      <c r="D266" s="3"/>
      <c r="E266" s="3"/>
      <c r="F266" s="3"/>
      <c r="G266" s="4"/>
      <c r="H266" s="3"/>
      <c r="I266" s="3"/>
      <c r="J266" s="3"/>
      <c r="K266" s="3"/>
      <c r="L266" s="3"/>
      <c r="M266" s="3"/>
      <c r="N266" s="3"/>
      <c r="O266" s="4"/>
      <c r="P266" s="3"/>
      <c r="Q266" s="3"/>
      <c r="R266" s="3"/>
      <c r="S266" s="3"/>
      <c r="T266" s="3"/>
      <c r="U266" s="24"/>
      <c r="V266" s="24"/>
      <c r="W266" s="3"/>
    </row>
    <row r="267" spans="1:23" ht="14.25" customHeight="1" x14ac:dyDescent="0.2">
      <c r="A267" s="3"/>
      <c r="B267" s="3"/>
      <c r="C267" s="3"/>
      <c r="D267" s="3"/>
      <c r="E267" s="3"/>
      <c r="F267" s="3"/>
      <c r="G267" s="4"/>
      <c r="H267" s="3"/>
      <c r="I267" s="3"/>
      <c r="J267" s="3"/>
      <c r="K267" s="3"/>
      <c r="L267" s="3"/>
      <c r="M267" s="3"/>
      <c r="N267" s="3"/>
      <c r="O267" s="4"/>
      <c r="P267" s="3"/>
      <c r="Q267" s="3"/>
      <c r="R267" s="3"/>
      <c r="S267" s="3"/>
      <c r="T267" s="3"/>
      <c r="U267" s="24"/>
      <c r="V267" s="24"/>
      <c r="W267" s="3"/>
    </row>
    <row r="268" spans="1:23" ht="14.25" customHeight="1" x14ac:dyDescent="0.2">
      <c r="A268" s="3"/>
      <c r="B268" s="3"/>
      <c r="C268" s="3"/>
      <c r="D268" s="3"/>
      <c r="E268" s="3"/>
      <c r="F268" s="3"/>
      <c r="G268" s="4"/>
      <c r="H268" s="3"/>
      <c r="I268" s="3"/>
      <c r="J268" s="3"/>
      <c r="K268" s="3"/>
      <c r="L268" s="3"/>
      <c r="M268" s="3"/>
      <c r="N268" s="3"/>
      <c r="O268" s="4"/>
      <c r="P268" s="3"/>
      <c r="Q268" s="3"/>
      <c r="R268" s="3"/>
      <c r="S268" s="3"/>
      <c r="T268" s="3"/>
      <c r="U268" s="24"/>
      <c r="V268" s="24"/>
      <c r="W268" s="3"/>
    </row>
    <row r="269" spans="1:23" ht="14.25" customHeight="1" x14ac:dyDescent="0.2">
      <c r="A269" s="3"/>
      <c r="B269" s="3"/>
      <c r="C269" s="3"/>
      <c r="D269" s="3"/>
      <c r="E269" s="3"/>
      <c r="F269" s="3"/>
      <c r="G269" s="4"/>
      <c r="H269" s="3"/>
      <c r="I269" s="3"/>
      <c r="J269" s="3"/>
      <c r="K269" s="3"/>
      <c r="L269" s="3"/>
      <c r="M269" s="3"/>
      <c r="N269" s="3"/>
      <c r="O269" s="4"/>
      <c r="P269" s="3"/>
      <c r="Q269" s="3"/>
      <c r="R269" s="3"/>
      <c r="S269" s="3"/>
      <c r="T269" s="3"/>
      <c r="U269" s="24"/>
      <c r="V269" s="24"/>
      <c r="W269" s="3"/>
    </row>
    <row r="270" spans="1:23" ht="14.25" customHeight="1" x14ac:dyDescent="0.2">
      <c r="A270" s="3"/>
      <c r="B270" s="3"/>
      <c r="C270" s="3"/>
      <c r="D270" s="3"/>
      <c r="E270" s="3"/>
      <c r="F270" s="3"/>
      <c r="G270" s="4"/>
      <c r="H270" s="3"/>
      <c r="I270" s="3"/>
      <c r="J270" s="3"/>
      <c r="K270" s="3"/>
      <c r="L270" s="3"/>
      <c r="M270" s="3"/>
      <c r="N270" s="3"/>
      <c r="O270" s="4"/>
      <c r="P270" s="3"/>
      <c r="Q270" s="3"/>
      <c r="R270" s="3"/>
      <c r="S270" s="3"/>
      <c r="T270" s="3"/>
      <c r="U270" s="24"/>
      <c r="V270" s="24"/>
      <c r="W270" s="3"/>
    </row>
    <row r="271" spans="1:23" ht="14.25" customHeight="1" x14ac:dyDescent="0.2">
      <c r="A271" s="3"/>
      <c r="B271" s="3"/>
      <c r="C271" s="3"/>
      <c r="D271" s="3"/>
      <c r="E271" s="3"/>
      <c r="F271" s="3"/>
      <c r="G271" s="4"/>
      <c r="H271" s="3"/>
      <c r="I271" s="3"/>
      <c r="J271" s="3"/>
      <c r="K271" s="3"/>
      <c r="L271" s="3"/>
      <c r="M271" s="3"/>
      <c r="N271" s="3"/>
      <c r="O271" s="4"/>
      <c r="P271" s="3"/>
      <c r="Q271" s="3"/>
      <c r="R271" s="3"/>
      <c r="S271" s="3"/>
      <c r="T271" s="3"/>
      <c r="U271" s="24"/>
      <c r="V271" s="24"/>
      <c r="W271" s="3"/>
    </row>
    <row r="272" spans="1:23" ht="14.25" customHeight="1" x14ac:dyDescent="0.2">
      <c r="A272" s="3"/>
      <c r="B272" s="3"/>
      <c r="C272" s="3"/>
      <c r="D272" s="3"/>
      <c r="E272" s="3"/>
      <c r="F272" s="3"/>
      <c r="G272" s="4"/>
      <c r="H272" s="3"/>
      <c r="I272" s="3"/>
      <c r="J272" s="3"/>
      <c r="K272" s="3"/>
      <c r="L272" s="3"/>
      <c r="M272" s="3"/>
      <c r="N272" s="3"/>
      <c r="O272" s="4"/>
      <c r="P272" s="3"/>
      <c r="Q272" s="3"/>
      <c r="R272" s="3"/>
      <c r="S272" s="3"/>
      <c r="T272" s="3"/>
      <c r="U272" s="24"/>
      <c r="V272" s="24"/>
      <c r="W272" s="3"/>
    </row>
    <row r="273" spans="1:23" ht="14.25" customHeight="1" x14ac:dyDescent="0.2">
      <c r="A273" s="3"/>
      <c r="B273" s="3"/>
      <c r="C273" s="3"/>
      <c r="D273" s="3"/>
      <c r="E273" s="3"/>
      <c r="F273" s="3"/>
      <c r="G273" s="4"/>
      <c r="H273" s="3"/>
      <c r="I273" s="3"/>
      <c r="J273" s="3"/>
      <c r="K273" s="3"/>
      <c r="L273" s="3"/>
      <c r="M273" s="3"/>
      <c r="N273" s="3"/>
      <c r="O273" s="4"/>
      <c r="P273" s="3"/>
      <c r="Q273" s="3"/>
      <c r="R273" s="3"/>
      <c r="S273" s="3"/>
      <c r="T273" s="3"/>
      <c r="U273" s="24"/>
      <c r="V273" s="24"/>
      <c r="W273" s="3"/>
    </row>
    <row r="274" spans="1:23" ht="14.25" customHeight="1" x14ac:dyDescent="0.2">
      <c r="A274" s="3"/>
      <c r="B274" s="3"/>
      <c r="C274" s="3"/>
      <c r="D274" s="3"/>
      <c r="E274" s="3"/>
      <c r="F274" s="3"/>
      <c r="G274" s="4"/>
      <c r="H274" s="3"/>
      <c r="I274" s="3"/>
      <c r="J274" s="3"/>
      <c r="K274" s="3"/>
      <c r="L274" s="3"/>
      <c r="M274" s="3"/>
      <c r="N274" s="3"/>
      <c r="O274" s="4"/>
      <c r="P274" s="3"/>
      <c r="Q274" s="3"/>
      <c r="R274" s="3"/>
      <c r="S274" s="3"/>
      <c r="T274" s="3"/>
      <c r="U274" s="24"/>
      <c r="V274" s="24"/>
      <c r="W274" s="3"/>
    </row>
    <row r="275" spans="1:23" ht="14.25" customHeight="1" x14ac:dyDescent="0.2">
      <c r="A275" s="3"/>
      <c r="B275" s="3"/>
      <c r="C275" s="3"/>
      <c r="D275" s="3"/>
      <c r="E275" s="3"/>
      <c r="F275" s="3"/>
      <c r="G275" s="4"/>
      <c r="H275" s="3"/>
      <c r="I275" s="3"/>
      <c r="J275" s="3"/>
      <c r="K275" s="3"/>
      <c r="L275" s="3"/>
      <c r="M275" s="3"/>
      <c r="N275" s="3"/>
      <c r="O275" s="4"/>
      <c r="P275" s="3"/>
      <c r="Q275" s="3"/>
      <c r="R275" s="3"/>
      <c r="S275" s="3"/>
      <c r="T275" s="3"/>
      <c r="U275" s="24"/>
      <c r="V275" s="24"/>
      <c r="W275" s="3"/>
    </row>
    <row r="276" spans="1:23" ht="14.25" customHeight="1" x14ac:dyDescent="0.2">
      <c r="A276" s="3"/>
      <c r="B276" s="3"/>
      <c r="C276" s="3"/>
      <c r="D276" s="3"/>
      <c r="E276" s="3"/>
      <c r="F276" s="3"/>
      <c r="G276" s="4"/>
      <c r="H276" s="3"/>
      <c r="I276" s="3"/>
      <c r="J276" s="3"/>
      <c r="K276" s="3"/>
      <c r="L276" s="3"/>
      <c r="M276" s="3"/>
      <c r="N276" s="3"/>
      <c r="O276" s="4"/>
      <c r="P276" s="3"/>
      <c r="Q276" s="3"/>
      <c r="R276" s="3"/>
      <c r="S276" s="3"/>
      <c r="T276" s="3"/>
      <c r="U276" s="24"/>
      <c r="V276" s="24"/>
      <c r="W276" s="3"/>
    </row>
    <row r="277" spans="1:23" ht="14.25" customHeight="1" x14ac:dyDescent="0.2">
      <c r="A277" s="3"/>
      <c r="B277" s="3"/>
      <c r="C277" s="3"/>
      <c r="D277" s="3"/>
      <c r="E277" s="3"/>
      <c r="F277" s="3"/>
      <c r="G277" s="4"/>
      <c r="H277" s="3"/>
      <c r="I277" s="3"/>
      <c r="J277" s="3"/>
      <c r="K277" s="3"/>
      <c r="L277" s="3"/>
      <c r="M277" s="3"/>
      <c r="N277" s="3"/>
      <c r="O277" s="4"/>
      <c r="P277" s="3"/>
      <c r="Q277" s="3"/>
      <c r="R277" s="3"/>
      <c r="S277" s="3"/>
      <c r="T277" s="3"/>
      <c r="U277" s="24"/>
      <c r="V277" s="24"/>
      <c r="W277" s="3"/>
    </row>
    <row r="278" spans="1:23" ht="14.25" customHeight="1" x14ac:dyDescent="0.2">
      <c r="A278" s="3"/>
      <c r="B278" s="3"/>
      <c r="C278" s="3"/>
      <c r="D278" s="3"/>
      <c r="E278" s="3"/>
      <c r="F278" s="3"/>
      <c r="G278" s="4"/>
      <c r="H278" s="3"/>
      <c r="I278" s="3"/>
      <c r="J278" s="3"/>
      <c r="K278" s="3"/>
      <c r="L278" s="3"/>
      <c r="M278" s="3"/>
      <c r="N278" s="3"/>
      <c r="O278" s="4"/>
      <c r="P278" s="3"/>
      <c r="Q278" s="3"/>
      <c r="R278" s="3"/>
      <c r="S278" s="3"/>
      <c r="T278" s="3"/>
      <c r="U278" s="24"/>
      <c r="V278" s="24"/>
      <c r="W278" s="3"/>
    </row>
    <row r="279" spans="1:23" ht="14.25" customHeight="1" x14ac:dyDescent="0.2">
      <c r="A279" s="3"/>
      <c r="B279" s="3"/>
      <c r="C279" s="3"/>
      <c r="D279" s="3"/>
      <c r="E279" s="3"/>
      <c r="F279" s="3"/>
      <c r="G279" s="4"/>
      <c r="H279" s="3"/>
      <c r="I279" s="3"/>
      <c r="J279" s="3"/>
      <c r="K279" s="3"/>
      <c r="L279" s="3"/>
      <c r="M279" s="3"/>
      <c r="N279" s="3"/>
      <c r="O279" s="4"/>
      <c r="P279" s="3"/>
      <c r="Q279" s="3"/>
      <c r="R279" s="3"/>
      <c r="S279" s="3"/>
      <c r="T279" s="3"/>
      <c r="U279" s="24"/>
      <c r="V279" s="24"/>
      <c r="W279" s="3"/>
    </row>
    <row r="280" spans="1:23" ht="14.25" customHeight="1" x14ac:dyDescent="0.2">
      <c r="A280" s="3"/>
      <c r="B280" s="3"/>
      <c r="C280" s="3"/>
      <c r="D280" s="3"/>
      <c r="E280" s="3"/>
      <c r="F280" s="3"/>
      <c r="G280" s="4"/>
      <c r="H280" s="3"/>
      <c r="I280" s="3"/>
      <c r="J280" s="3"/>
      <c r="K280" s="3"/>
      <c r="L280" s="3"/>
      <c r="M280" s="3"/>
      <c r="N280" s="3"/>
      <c r="O280" s="4"/>
      <c r="P280" s="3"/>
      <c r="Q280" s="3"/>
      <c r="R280" s="3"/>
      <c r="S280" s="3"/>
      <c r="T280" s="3"/>
      <c r="U280" s="24"/>
      <c r="V280" s="24"/>
      <c r="W280" s="3"/>
    </row>
    <row r="281" spans="1:23" ht="14.25" customHeight="1" x14ac:dyDescent="0.2">
      <c r="A281" s="3"/>
      <c r="B281" s="3"/>
      <c r="C281" s="3"/>
      <c r="D281" s="3"/>
      <c r="E281" s="3"/>
      <c r="F281" s="3"/>
      <c r="G281" s="4"/>
      <c r="H281" s="3"/>
      <c r="I281" s="3"/>
      <c r="J281" s="3"/>
      <c r="K281" s="3"/>
      <c r="L281" s="3"/>
      <c r="M281" s="3"/>
      <c r="N281" s="3"/>
      <c r="O281" s="4"/>
      <c r="P281" s="3"/>
      <c r="Q281" s="3"/>
      <c r="R281" s="3"/>
      <c r="S281" s="3"/>
      <c r="T281" s="3"/>
      <c r="U281" s="24"/>
      <c r="V281" s="24"/>
      <c r="W281" s="3"/>
    </row>
    <row r="282" spans="1:23" ht="14.25" customHeight="1" x14ac:dyDescent="0.2">
      <c r="A282" s="3"/>
      <c r="B282" s="3"/>
      <c r="C282" s="3"/>
      <c r="D282" s="3"/>
      <c r="E282" s="3"/>
      <c r="F282" s="3"/>
      <c r="G282" s="4"/>
      <c r="H282" s="3"/>
      <c r="I282" s="3"/>
      <c r="J282" s="3"/>
      <c r="K282" s="3"/>
      <c r="L282" s="3"/>
      <c r="M282" s="3"/>
      <c r="N282" s="3"/>
      <c r="O282" s="4"/>
      <c r="P282" s="3"/>
      <c r="Q282" s="3"/>
      <c r="R282" s="3"/>
      <c r="S282" s="3"/>
      <c r="T282" s="3"/>
      <c r="U282" s="24"/>
      <c r="V282" s="24"/>
      <c r="W282" s="3"/>
    </row>
    <row r="283" spans="1:23" ht="14.25" customHeight="1" x14ac:dyDescent="0.2">
      <c r="A283" s="3"/>
      <c r="B283" s="3"/>
      <c r="C283" s="3"/>
      <c r="D283" s="3"/>
      <c r="E283" s="3"/>
      <c r="F283" s="3"/>
      <c r="G283" s="4"/>
      <c r="H283" s="3"/>
      <c r="I283" s="3"/>
      <c r="J283" s="3"/>
      <c r="K283" s="3"/>
      <c r="L283" s="3"/>
      <c r="M283" s="3"/>
      <c r="N283" s="3"/>
      <c r="O283" s="4"/>
      <c r="P283" s="3"/>
      <c r="Q283" s="3"/>
      <c r="R283" s="3"/>
      <c r="S283" s="3"/>
      <c r="T283" s="3"/>
      <c r="U283" s="24"/>
      <c r="V283" s="24"/>
      <c r="W283" s="3"/>
    </row>
    <row r="284" spans="1:23" ht="14.25" customHeight="1" x14ac:dyDescent="0.2">
      <c r="A284" s="3"/>
      <c r="B284" s="3"/>
      <c r="C284" s="3"/>
      <c r="D284" s="3"/>
      <c r="E284" s="3"/>
      <c r="F284" s="3"/>
      <c r="G284" s="4"/>
      <c r="H284" s="3"/>
      <c r="I284" s="3"/>
      <c r="J284" s="3"/>
      <c r="K284" s="3"/>
      <c r="L284" s="3"/>
      <c r="M284" s="3"/>
      <c r="N284" s="3"/>
      <c r="O284" s="4"/>
      <c r="P284" s="3"/>
      <c r="Q284" s="3"/>
      <c r="R284" s="3"/>
      <c r="S284" s="3"/>
      <c r="T284" s="3"/>
      <c r="U284" s="24"/>
      <c r="V284" s="24"/>
      <c r="W284" s="3"/>
    </row>
    <row r="285" spans="1:23" ht="14.25" customHeight="1" x14ac:dyDescent="0.2">
      <c r="A285" s="3"/>
      <c r="B285" s="3"/>
      <c r="C285" s="3"/>
      <c r="D285" s="3"/>
      <c r="E285" s="3"/>
      <c r="F285" s="3"/>
      <c r="G285" s="4"/>
      <c r="H285" s="3"/>
      <c r="I285" s="3"/>
      <c r="J285" s="3"/>
      <c r="K285" s="3"/>
      <c r="L285" s="3"/>
      <c r="M285" s="3"/>
      <c r="N285" s="3"/>
      <c r="O285" s="4"/>
      <c r="P285" s="3"/>
      <c r="Q285" s="3"/>
      <c r="R285" s="3"/>
      <c r="S285" s="3"/>
      <c r="T285" s="3"/>
      <c r="U285" s="24"/>
      <c r="V285" s="24"/>
      <c r="W285" s="3"/>
    </row>
    <row r="286" spans="1:23" ht="14.25" customHeight="1" x14ac:dyDescent="0.2">
      <c r="A286" s="3"/>
      <c r="B286" s="3"/>
      <c r="C286" s="3"/>
      <c r="D286" s="3"/>
      <c r="E286" s="3"/>
      <c r="F286" s="3"/>
      <c r="G286" s="4"/>
      <c r="H286" s="3"/>
      <c r="I286" s="3"/>
      <c r="J286" s="3"/>
      <c r="K286" s="3"/>
      <c r="L286" s="3"/>
      <c r="M286" s="3"/>
      <c r="N286" s="3"/>
      <c r="O286" s="4"/>
      <c r="P286" s="3"/>
      <c r="Q286" s="3"/>
      <c r="R286" s="3"/>
      <c r="S286" s="3"/>
      <c r="T286" s="3"/>
      <c r="U286" s="24"/>
      <c r="V286" s="24"/>
      <c r="W286" s="3"/>
    </row>
    <row r="287" spans="1:23" ht="14.25" customHeight="1" x14ac:dyDescent="0.2">
      <c r="A287" s="3"/>
      <c r="B287" s="3"/>
      <c r="C287" s="3"/>
      <c r="D287" s="3"/>
      <c r="E287" s="3"/>
      <c r="F287" s="3"/>
      <c r="G287" s="4"/>
      <c r="H287" s="3"/>
      <c r="I287" s="3"/>
      <c r="J287" s="3"/>
      <c r="K287" s="3"/>
      <c r="L287" s="3"/>
      <c r="M287" s="3"/>
      <c r="N287" s="3"/>
      <c r="O287" s="4"/>
      <c r="P287" s="3"/>
      <c r="Q287" s="3"/>
      <c r="R287" s="3"/>
      <c r="S287" s="3"/>
      <c r="T287" s="3"/>
      <c r="U287" s="24"/>
      <c r="V287" s="24"/>
      <c r="W287" s="3"/>
    </row>
    <row r="288" spans="1:23" ht="14.25" customHeight="1" x14ac:dyDescent="0.2">
      <c r="A288" s="3"/>
      <c r="B288" s="3"/>
      <c r="C288" s="3"/>
      <c r="D288" s="3"/>
      <c r="E288" s="3"/>
      <c r="F288" s="3"/>
      <c r="G288" s="4"/>
      <c r="H288" s="3"/>
      <c r="I288" s="3"/>
      <c r="J288" s="3"/>
      <c r="K288" s="3"/>
      <c r="L288" s="3"/>
      <c r="M288" s="3"/>
      <c r="N288" s="3"/>
      <c r="O288" s="4"/>
      <c r="P288" s="3"/>
      <c r="Q288" s="3"/>
      <c r="R288" s="3"/>
      <c r="S288" s="3"/>
      <c r="T288" s="3"/>
      <c r="U288" s="24"/>
      <c r="V288" s="24"/>
      <c r="W288" s="3"/>
    </row>
    <row r="289" spans="1:23" ht="14.25" customHeight="1" x14ac:dyDescent="0.2">
      <c r="A289" s="3"/>
      <c r="B289" s="3"/>
      <c r="C289" s="3"/>
      <c r="D289" s="3"/>
      <c r="E289" s="3"/>
      <c r="F289" s="3"/>
      <c r="G289" s="4"/>
      <c r="H289" s="3"/>
      <c r="I289" s="3"/>
      <c r="J289" s="3"/>
      <c r="K289" s="3"/>
      <c r="L289" s="3"/>
      <c r="M289" s="3"/>
      <c r="N289" s="3"/>
      <c r="O289" s="4"/>
      <c r="P289" s="3"/>
      <c r="Q289" s="3"/>
      <c r="R289" s="3"/>
      <c r="S289" s="3"/>
      <c r="T289" s="3"/>
      <c r="U289" s="24"/>
      <c r="V289" s="24"/>
      <c r="W289" s="3"/>
    </row>
    <row r="290" spans="1:23" ht="14.25" customHeight="1" x14ac:dyDescent="0.2">
      <c r="A290" s="3"/>
      <c r="B290" s="3"/>
      <c r="C290" s="3"/>
      <c r="D290" s="3"/>
      <c r="E290" s="3"/>
      <c r="F290" s="3"/>
      <c r="G290" s="4"/>
      <c r="H290" s="3"/>
      <c r="I290" s="3"/>
      <c r="J290" s="3"/>
      <c r="K290" s="3"/>
      <c r="L290" s="3"/>
      <c r="M290" s="3"/>
      <c r="N290" s="3"/>
      <c r="O290" s="4"/>
      <c r="P290" s="3"/>
      <c r="Q290" s="3"/>
      <c r="R290" s="3"/>
      <c r="S290" s="3"/>
      <c r="T290" s="3"/>
      <c r="U290" s="24"/>
      <c r="V290" s="24"/>
      <c r="W290" s="3"/>
    </row>
    <row r="291" spans="1:23" ht="14.25" customHeight="1" x14ac:dyDescent="0.2">
      <c r="A291" s="3"/>
      <c r="B291" s="3"/>
      <c r="C291" s="3"/>
      <c r="D291" s="3"/>
      <c r="E291" s="3"/>
      <c r="F291" s="3"/>
      <c r="G291" s="4"/>
      <c r="H291" s="3"/>
      <c r="I291" s="3"/>
      <c r="J291" s="3"/>
      <c r="K291" s="3"/>
      <c r="L291" s="3"/>
      <c r="M291" s="3"/>
      <c r="N291" s="3"/>
      <c r="O291" s="4"/>
      <c r="P291" s="3"/>
      <c r="Q291" s="3"/>
      <c r="R291" s="3"/>
      <c r="S291" s="3"/>
      <c r="T291" s="3"/>
      <c r="U291" s="24"/>
      <c r="V291" s="24"/>
      <c r="W291" s="3"/>
    </row>
    <row r="292" spans="1:23" ht="14.25" customHeight="1" x14ac:dyDescent="0.2">
      <c r="A292" s="3"/>
      <c r="B292" s="3"/>
      <c r="C292" s="3"/>
      <c r="D292" s="3"/>
      <c r="E292" s="3"/>
      <c r="F292" s="3"/>
      <c r="G292" s="4"/>
      <c r="H292" s="3"/>
      <c r="I292" s="3"/>
      <c r="J292" s="3"/>
      <c r="K292" s="3"/>
      <c r="L292" s="3"/>
      <c r="M292" s="3"/>
      <c r="N292" s="3"/>
      <c r="O292" s="4"/>
      <c r="P292" s="3"/>
      <c r="Q292" s="3"/>
      <c r="R292" s="3"/>
      <c r="S292" s="3"/>
      <c r="T292" s="3"/>
      <c r="U292" s="24"/>
      <c r="V292" s="24"/>
      <c r="W292" s="3"/>
    </row>
    <row r="293" spans="1:23" ht="14.25" customHeight="1" x14ac:dyDescent="0.2">
      <c r="A293" s="3"/>
      <c r="B293" s="3"/>
      <c r="C293" s="3"/>
      <c r="D293" s="3"/>
      <c r="E293" s="3"/>
      <c r="F293" s="3"/>
      <c r="G293" s="4"/>
      <c r="H293" s="3"/>
      <c r="I293" s="3"/>
      <c r="J293" s="3"/>
      <c r="K293" s="3"/>
      <c r="L293" s="3"/>
      <c r="M293" s="3"/>
      <c r="N293" s="3"/>
      <c r="O293" s="4"/>
      <c r="P293" s="3"/>
      <c r="Q293" s="3"/>
      <c r="R293" s="3"/>
      <c r="S293" s="3"/>
      <c r="T293" s="3"/>
      <c r="U293" s="24"/>
      <c r="V293" s="24"/>
      <c r="W293" s="3"/>
    </row>
    <row r="294" spans="1:23" ht="14.25" customHeight="1" x14ac:dyDescent="0.2">
      <c r="A294" s="3"/>
      <c r="B294" s="3"/>
      <c r="C294" s="3"/>
      <c r="D294" s="3"/>
      <c r="E294" s="3"/>
      <c r="F294" s="3"/>
      <c r="G294" s="4"/>
      <c r="H294" s="3"/>
      <c r="I294" s="3"/>
      <c r="J294" s="3"/>
      <c r="K294" s="3"/>
      <c r="L294" s="3"/>
      <c r="M294" s="3"/>
      <c r="N294" s="3"/>
      <c r="O294" s="4"/>
      <c r="P294" s="3"/>
      <c r="Q294" s="3"/>
      <c r="R294" s="3"/>
      <c r="S294" s="3"/>
      <c r="T294" s="3"/>
      <c r="U294" s="24"/>
      <c r="V294" s="24"/>
      <c r="W294" s="3"/>
    </row>
    <row r="295" spans="1:23" ht="14.25" customHeight="1" x14ac:dyDescent="0.2">
      <c r="A295" s="3"/>
      <c r="B295" s="3"/>
      <c r="C295" s="3"/>
      <c r="D295" s="3"/>
      <c r="E295" s="3"/>
      <c r="F295" s="3"/>
      <c r="G295" s="4"/>
      <c r="H295" s="3"/>
      <c r="I295" s="3"/>
      <c r="J295" s="3"/>
      <c r="K295" s="3"/>
      <c r="L295" s="3"/>
      <c r="M295" s="3"/>
      <c r="N295" s="3"/>
      <c r="O295" s="4"/>
      <c r="P295" s="3"/>
      <c r="Q295" s="3"/>
      <c r="R295" s="3"/>
      <c r="S295" s="3"/>
      <c r="T295" s="3"/>
      <c r="U295" s="24"/>
      <c r="V295" s="24"/>
      <c r="W295" s="3"/>
    </row>
    <row r="296" spans="1:23" ht="14.25" customHeight="1" x14ac:dyDescent="0.2">
      <c r="A296" s="3"/>
      <c r="B296" s="3"/>
      <c r="C296" s="3"/>
      <c r="D296" s="3"/>
      <c r="E296" s="3"/>
      <c r="F296" s="3"/>
      <c r="G296" s="4"/>
      <c r="H296" s="3"/>
      <c r="I296" s="3"/>
      <c r="J296" s="3"/>
      <c r="K296" s="3"/>
      <c r="L296" s="3"/>
      <c r="M296" s="3"/>
      <c r="N296" s="3"/>
      <c r="O296" s="4"/>
      <c r="P296" s="3"/>
      <c r="Q296" s="3"/>
      <c r="R296" s="3"/>
      <c r="S296" s="3"/>
      <c r="T296" s="3"/>
      <c r="U296" s="24"/>
      <c r="V296" s="24"/>
      <c r="W296" s="3"/>
    </row>
    <row r="297" spans="1:23" ht="14.25" customHeight="1" x14ac:dyDescent="0.2">
      <c r="A297" s="3"/>
      <c r="B297" s="3"/>
      <c r="C297" s="3"/>
      <c r="D297" s="3"/>
      <c r="E297" s="3"/>
      <c r="F297" s="3"/>
      <c r="G297" s="4"/>
      <c r="H297" s="3"/>
      <c r="I297" s="3"/>
      <c r="J297" s="3"/>
      <c r="K297" s="3"/>
      <c r="L297" s="3"/>
      <c r="M297" s="3"/>
      <c r="N297" s="3"/>
      <c r="O297" s="4"/>
      <c r="P297" s="3"/>
      <c r="Q297" s="3"/>
      <c r="R297" s="3"/>
      <c r="S297" s="3"/>
      <c r="T297" s="3"/>
      <c r="U297" s="24"/>
      <c r="V297" s="24"/>
      <c r="W297" s="3"/>
    </row>
    <row r="298" spans="1:23" ht="14.25" customHeight="1" x14ac:dyDescent="0.2">
      <c r="A298" s="3"/>
      <c r="B298" s="3"/>
      <c r="C298" s="3"/>
      <c r="D298" s="3"/>
      <c r="E298" s="3"/>
      <c r="F298" s="3"/>
      <c r="G298" s="4"/>
      <c r="H298" s="3"/>
      <c r="I298" s="3"/>
      <c r="J298" s="3"/>
      <c r="K298" s="3"/>
      <c r="L298" s="3"/>
      <c r="M298" s="3"/>
      <c r="N298" s="3"/>
      <c r="O298" s="4"/>
      <c r="P298" s="3"/>
      <c r="Q298" s="3"/>
      <c r="R298" s="3"/>
      <c r="S298" s="3"/>
      <c r="T298" s="3"/>
      <c r="U298" s="24"/>
      <c r="V298" s="24"/>
      <c r="W298" s="3"/>
    </row>
    <row r="299" spans="1:23" ht="14.25" customHeight="1" x14ac:dyDescent="0.2">
      <c r="A299" s="3"/>
      <c r="B299" s="3"/>
      <c r="C299" s="3"/>
      <c r="D299" s="3"/>
      <c r="E299" s="3"/>
      <c r="F299" s="3"/>
      <c r="G299" s="4"/>
      <c r="H299" s="3"/>
      <c r="I299" s="3"/>
      <c r="J299" s="3"/>
      <c r="K299" s="3"/>
      <c r="L299" s="3"/>
      <c r="M299" s="3"/>
      <c r="N299" s="3"/>
      <c r="O299" s="4"/>
      <c r="P299" s="3"/>
      <c r="Q299" s="3"/>
      <c r="R299" s="3"/>
      <c r="S299" s="3"/>
      <c r="T299" s="3"/>
      <c r="U299" s="24"/>
      <c r="V299" s="24"/>
      <c r="W299" s="3"/>
    </row>
    <row r="300" spans="1:23" ht="14.25" customHeight="1" x14ac:dyDescent="0.2">
      <c r="A300" s="3"/>
      <c r="B300" s="3"/>
      <c r="C300" s="3"/>
      <c r="D300" s="3"/>
      <c r="E300" s="3"/>
      <c r="F300" s="3"/>
      <c r="G300" s="4"/>
      <c r="H300" s="3"/>
      <c r="I300" s="3"/>
      <c r="J300" s="3"/>
      <c r="K300" s="3"/>
      <c r="L300" s="3"/>
      <c r="M300" s="3"/>
      <c r="N300" s="3"/>
      <c r="O300" s="4"/>
      <c r="P300" s="3"/>
      <c r="Q300" s="3"/>
      <c r="R300" s="3"/>
      <c r="S300" s="3"/>
      <c r="T300" s="3"/>
      <c r="U300" s="24"/>
      <c r="V300" s="24"/>
      <c r="W300" s="3"/>
    </row>
    <row r="301" spans="1:23" ht="14.25" customHeight="1" x14ac:dyDescent="0.2">
      <c r="A301" s="3"/>
      <c r="B301" s="3"/>
      <c r="C301" s="3"/>
      <c r="D301" s="3"/>
      <c r="E301" s="3"/>
      <c r="F301" s="3"/>
      <c r="G301" s="4"/>
      <c r="H301" s="3"/>
      <c r="I301" s="3"/>
      <c r="J301" s="3"/>
      <c r="K301" s="3"/>
      <c r="L301" s="3"/>
      <c r="M301" s="3"/>
      <c r="N301" s="3"/>
      <c r="O301" s="4"/>
      <c r="P301" s="3"/>
      <c r="Q301" s="3"/>
      <c r="R301" s="3"/>
      <c r="S301" s="3"/>
      <c r="T301" s="3"/>
      <c r="U301" s="24"/>
      <c r="V301" s="24"/>
      <c r="W301" s="3"/>
    </row>
    <row r="302" spans="1:23" ht="14.25" customHeight="1" x14ac:dyDescent="0.2">
      <c r="A302" s="3"/>
      <c r="B302" s="3"/>
      <c r="C302" s="3"/>
      <c r="D302" s="3"/>
      <c r="E302" s="3"/>
      <c r="F302" s="3"/>
      <c r="G302" s="4"/>
      <c r="H302" s="3"/>
      <c r="I302" s="3"/>
      <c r="J302" s="3"/>
      <c r="K302" s="3"/>
      <c r="L302" s="3"/>
      <c r="M302" s="3"/>
      <c r="N302" s="3"/>
      <c r="O302" s="4"/>
      <c r="P302" s="3"/>
      <c r="Q302" s="3"/>
      <c r="R302" s="3"/>
      <c r="S302" s="3"/>
      <c r="T302" s="3"/>
      <c r="U302" s="24"/>
      <c r="V302" s="24"/>
      <c r="W302" s="3"/>
    </row>
    <row r="303" spans="1:23" ht="14.25" customHeight="1" x14ac:dyDescent="0.2">
      <c r="A303" s="3"/>
      <c r="B303" s="3"/>
      <c r="C303" s="3"/>
      <c r="D303" s="3"/>
      <c r="E303" s="3"/>
      <c r="F303" s="3"/>
      <c r="G303" s="4"/>
      <c r="H303" s="3"/>
      <c r="I303" s="3"/>
      <c r="J303" s="3"/>
      <c r="K303" s="3"/>
      <c r="L303" s="3"/>
      <c r="M303" s="3"/>
      <c r="N303" s="3"/>
      <c r="O303" s="4"/>
      <c r="P303" s="3"/>
      <c r="Q303" s="3"/>
      <c r="R303" s="3"/>
      <c r="S303" s="3"/>
      <c r="T303" s="3"/>
      <c r="U303" s="24"/>
      <c r="V303" s="24"/>
      <c r="W303" s="3"/>
    </row>
    <row r="304" spans="1:23" ht="14.25" customHeight="1" x14ac:dyDescent="0.2">
      <c r="A304" s="3"/>
      <c r="B304" s="3"/>
      <c r="C304" s="3"/>
      <c r="D304" s="3"/>
      <c r="E304" s="3"/>
      <c r="F304" s="3"/>
      <c r="G304" s="4"/>
      <c r="H304" s="3"/>
      <c r="I304" s="3"/>
      <c r="J304" s="3"/>
      <c r="K304" s="3"/>
      <c r="L304" s="3"/>
      <c r="M304" s="3"/>
      <c r="N304" s="3"/>
      <c r="O304" s="4"/>
      <c r="P304" s="3"/>
      <c r="Q304" s="3"/>
      <c r="R304" s="3"/>
      <c r="S304" s="3"/>
      <c r="T304" s="3"/>
      <c r="U304" s="24"/>
      <c r="V304" s="24"/>
      <c r="W304" s="3"/>
    </row>
    <row r="305" spans="1:23" ht="14.25" customHeight="1" x14ac:dyDescent="0.2">
      <c r="A305" s="3"/>
      <c r="B305" s="3"/>
      <c r="C305" s="3"/>
      <c r="D305" s="3"/>
      <c r="E305" s="3"/>
      <c r="F305" s="3"/>
      <c r="G305" s="4"/>
      <c r="H305" s="3"/>
      <c r="I305" s="3"/>
      <c r="J305" s="3"/>
      <c r="K305" s="3"/>
      <c r="L305" s="3"/>
      <c r="M305" s="3"/>
      <c r="N305" s="3"/>
      <c r="O305" s="4"/>
      <c r="P305" s="3"/>
      <c r="Q305" s="3"/>
      <c r="R305" s="3"/>
      <c r="S305" s="3"/>
      <c r="T305" s="3"/>
      <c r="U305" s="24"/>
      <c r="V305" s="24"/>
      <c r="W305" s="3"/>
    </row>
    <row r="306" spans="1:23" ht="14.25" customHeight="1" x14ac:dyDescent="0.2">
      <c r="A306" s="3"/>
      <c r="B306" s="3"/>
      <c r="C306" s="3"/>
      <c r="D306" s="3"/>
      <c r="E306" s="3"/>
      <c r="F306" s="3"/>
      <c r="G306" s="4"/>
      <c r="H306" s="3"/>
      <c r="I306" s="3"/>
      <c r="J306" s="3"/>
      <c r="K306" s="3"/>
      <c r="L306" s="3"/>
      <c r="M306" s="3"/>
      <c r="N306" s="3"/>
      <c r="O306" s="4"/>
      <c r="P306" s="3"/>
      <c r="Q306" s="3"/>
      <c r="R306" s="3"/>
      <c r="S306" s="3"/>
      <c r="T306" s="3"/>
      <c r="U306" s="24"/>
      <c r="V306" s="24"/>
      <c r="W306" s="3"/>
    </row>
    <row r="307" spans="1:23" ht="14.25" customHeight="1" x14ac:dyDescent="0.2">
      <c r="A307" s="3"/>
      <c r="B307" s="3"/>
      <c r="C307" s="3"/>
      <c r="D307" s="3"/>
      <c r="E307" s="3"/>
      <c r="F307" s="3"/>
      <c r="G307" s="4"/>
      <c r="H307" s="3"/>
      <c r="I307" s="3"/>
      <c r="J307" s="3"/>
      <c r="K307" s="3"/>
      <c r="L307" s="3"/>
      <c r="M307" s="3"/>
      <c r="N307" s="3"/>
      <c r="O307" s="4"/>
      <c r="P307" s="3"/>
      <c r="Q307" s="3"/>
      <c r="R307" s="3"/>
      <c r="S307" s="3"/>
      <c r="T307" s="3"/>
      <c r="U307" s="24"/>
      <c r="V307" s="24"/>
      <c r="W307" s="3"/>
    </row>
    <row r="308" spans="1:23" ht="14.25" customHeight="1" x14ac:dyDescent="0.2">
      <c r="A308" s="3"/>
      <c r="B308" s="3"/>
      <c r="C308" s="3"/>
      <c r="D308" s="3"/>
      <c r="E308" s="3"/>
      <c r="F308" s="3"/>
      <c r="G308" s="4"/>
      <c r="H308" s="3"/>
      <c r="I308" s="3"/>
      <c r="J308" s="3"/>
      <c r="K308" s="3"/>
      <c r="L308" s="3"/>
      <c r="M308" s="3"/>
      <c r="N308" s="3"/>
      <c r="O308" s="4"/>
      <c r="P308" s="3"/>
      <c r="Q308" s="3"/>
      <c r="R308" s="3"/>
      <c r="S308" s="3"/>
      <c r="T308" s="3"/>
      <c r="U308" s="24"/>
      <c r="V308" s="24"/>
      <c r="W308" s="3"/>
    </row>
    <row r="309" spans="1:23" ht="14.25" customHeight="1" x14ac:dyDescent="0.2">
      <c r="A309" s="3"/>
      <c r="B309" s="3"/>
      <c r="C309" s="3"/>
      <c r="D309" s="3"/>
      <c r="E309" s="3"/>
      <c r="F309" s="3"/>
      <c r="G309" s="4"/>
      <c r="H309" s="3"/>
      <c r="I309" s="3"/>
      <c r="J309" s="3"/>
      <c r="K309" s="3"/>
      <c r="L309" s="3"/>
      <c r="M309" s="3"/>
      <c r="N309" s="3"/>
      <c r="O309" s="4"/>
      <c r="P309" s="3"/>
      <c r="Q309" s="3"/>
      <c r="R309" s="3"/>
      <c r="S309" s="3"/>
      <c r="T309" s="3"/>
      <c r="U309" s="24"/>
      <c r="V309" s="24"/>
      <c r="W309" s="3"/>
    </row>
    <row r="310" spans="1:23" ht="14.25" customHeight="1" x14ac:dyDescent="0.2">
      <c r="A310" s="3"/>
      <c r="B310" s="3"/>
      <c r="C310" s="3"/>
      <c r="D310" s="3"/>
      <c r="E310" s="3"/>
      <c r="F310" s="3"/>
      <c r="G310" s="4"/>
      <c r="H310" s="3"/>
      <c r="I310" s="3"/>
      <c r="J310" s="3"/>
      <c r="K310" s="3"/>
      <c r="L310" s="3"/>
      <c r="M310" s="3"/>
      <c r="N310" s="3"/>
      <c r="O310" s="4"/>
      <c r="P310" s="3"/>
      <c r="Q310" s="3"/>
      <c r="R310" s="3"/>
      <c r="S310" s="3"/>
      <c r="T310" s="3"/>
      <c r="U310" s="24"/>
      <c r="V310" s="24"/>
      <c r="W310" s="3"/>
    </row>
    <row r="311" spans="1:23" ht="14.25" customHeight="1" x14ac:dyDescent="0.2">
      <c r="A311" s="3"/>
      <c r="B311" s="3"/>
      <c r="C311" s="3"/>
      <c r="D311" s="3"/>
      <c r="E311" s="3"/>
      <c r="F311" s="3"/>
      <c r="G311" s="4"/>
      <c r="H311" s="3"/>
      <c r="I311" s="3"/>
      <c r="J311" s="3"/>
      <c r="K311" s="3"/>
      <c r="L311" s="3"/>
      <c r="M311" s="3"/>
      <c r="N311" s="3"/>
      <c r="O311" s="4"/>
      <c r="P311" s="3"/>
      <c r="Q311" s="3"/>
      <c r="R311" s="3"/>
      <c r="S311" s="3"/>
      <c r="T311" s="3"/>
      <c r="U311" s="24"/>
      <c r="V311" s="24"/>
      <c r="W311" s="3"/>
    </row>
    <row r="312" spans="1:23" ht="15.75" customHeight="1" x14ac:dyDescent="0.2">
      <c r="U312" s="32"/>
      <c r="V312" s="32"/>
    </row>
    <row r="313" spans="1:23" ht="15.75" customHeight="1" x14ac:dyDescent="0.2">
      <c r="U313" s="32"/>
      <c r="V313" s="32"/>
    </row>
    <row r="314" spans="1:23" ht="15.75" customHeight="1" x14ac:dyDescent="0.2">
      <c r="U314" s="32"/>
      <c r="V314" s="32"/>
    </row>
    <row r="315" spans="1:23" ht="15.75" customHeight="1" x14ac:dyDescent="0.2">
      <c r="U315" s="32"/>
      <c r="V315" s="32"/>
    </row>
    <row r="316" spans="1:23" ht="15.75" customHeight="1" x14ac:dyDescent="0.2">
      <c r="U316" s="32"/>
      <c r="V316" s="32"/>
    </row>
    <row r="317" spans="1:23" ht="15.75" customHeight="1" x14ac:dyDescent="0.2">
      <c r="U317" s="32"/>
      <c r="V317" s="32"/>
    </row>
    <row r="318" spans="1:23" ht="15.75" customHeight="1" x14ac:dyDescent="0.2">
      <c r="U318" s="32"/>
      <c r="V318" s="32"/>
    </row>
    <row r="319" spans="1:23" ht="15.75" customHeight="1" x14ac:dyDescent="0.2">
      <c r="U319" s="32"/>
      <c r="V319" s="32"/>
    </row>
    <row r="320" spans="1:23" ht="15.75" customHeight="1" x14ac:dyDescent="0.2">
      <c r="U320" s="32"/>
      <c r="V320" s="32"/>
    </row>
    <row r="321" spans="21:22" ht="15.75" customHeight="1" x14ac:dyDescent="0.2">
      <c r="U321" s="32"/>
      <c r="V321" s="32"/>
    </row>
    <row r="322" spans="21:22" ht="15.75" customHeight="1" x14ac:dyDescent="0.2">
      <c r="U322" s="32"/>
      <c r="V322" s="32"/>
    </row>
    <row r="323" spans="21:22" ht="15.75" customHeight="1" x14ac:dyDescent="0.2">
      <c r="U323" s="32"/>
      <c r="V323" s="32"/>
    </row>
    <row r="324" spans="21:22" ht="15.75" customHeight="1" x14ac:dyDescent="0.2">
      <c r="U324" s="32"/>
      <c r="V324" s="32"/>
    </row>
    <row r="325" spans="21:22" ht="15.75" customHeight="1" x14ac:dyDescent="0.2">
      <c r="U325" s="32"/>
      <c r="V325" s="32"/>
    </row>
    <row r="326" spans="21:22" ht="15.75" customHeight="1" x14ac:dyDescent="0.2">
      <c r="U326" s="32"/>
      <c r="V326" s="32"/>
    </row>
    <row r="327" spans="21:22" ht="15.75" customHeight="1" x14ac:dyDescent="0.2">
      <c r="U327" s="32"/>
      <c r="V327" s="32"/>
    </row>
    <row r="328" spans="21:22" ht="15.75" customHeight="1" x14ac:dyDescent="0.2">
      <c r="U328" s="32"/>
      <c r="V328" s="32"/>
    </row>
    <row r="329" spans="21:22" ht="15.75" customHeight="1" x14ac:dyDescent="0.2">
      <c r="U329" s="32"/>
      <c r="V329" s="32"/>
    </row>
    <row r="330" spans="21:22" ht="15.75" customHeight="1" x14ac:dyDescent="0.2">
      <c r="U330" s="32"/>
      <c r="V330" s="32"/>
    </row>
    <row r="331" spans="21:22" ht="15.75" customHeight="1" x14ac:dyDescent="0.2">
      <c r="U331" s="32"/>
      <c r="V331" s="32"/>
    </row>
    <row r="332" spans="21:22" ht="15.75" customHeight="1" x14ac:dyDescent="0.2">
      <c r="U332" s="32"/>
      <c r="V332" s="32"/>
    </row>
    <row r="333" spans="21:22" ht="15.75" customHeight="1" x14ac:dyDescent="0.2">
      <c r="U333" s="32"/>
      <c r="V333" s="32"/>
    </row>
    <row r="334" spans="21:22" ht="15.75" customHeight="1" x14ac:dyDescent="0.2">
      <c r="U334" s="32"/>
      <c r="V334" s="32"/>
    </row>
    <row r="335" spans="21:22" ht="15.75" customHeight="1" x14ac:dyDescent="0.2">
      <c r="U335" s="32"/>
      <c r="V335" s="32"/>
    </row>
    <row r="336" spans="21:22" ht="15.75" customHeight="1" x14ac:dyDescent="0.2">
      <c r="U336" s="32"/>
      <c r="V336" s="32"/>
    </row>
    <row r="337" spans="21:22" ht="15.75" customHeight="1" x14ac:dyDescent="0.2">
      <c r="U337" s="32"/>
      <c r="V337" s="32"/>
    </row>
    <row r="338" spans="21:22" ht="15.75" customHeight="1" x14ac:dyDescent="0.2">
      <c r="U338" s="32"/>
      <c r="V338" s="32"/>
    </row>
    <row r="339" spans="21:22" ht="15.75" customHeight="1" x14ac:dyDescent="0.2">
      <c r="U339" s="32"/>
      <c r="V339" s="32"/>
    </row>
    <row r="340" spans="21:22" ht="15.75" customHeight="1" x14ac:dyDescent="0.2">
      <c r="U340" s="32"/>
      <c r="V340" s="32"/>
    </row>
    <row r="341" spans="21:22" ht="15.75" customHeight="1" x14ac:dyDescent="0.2">
      <c r="U341" s="32"/>
      <c r="V341" s="32"/>
    </row>
    <row r="342" spans="21:22" ht="15.75" customHeight="1" x14ac:dyDescent="0.2">
      <c r="U342" s="32"/>
      <c r="V342" s="32"/>
    </row>
    <row r="343" spans="21:22" ht="15.75" customHeight="1" x14ac:dyDescent="0.2">
      <c r="U343" s="32"/>
      <c r="V343" s="32"/>
    </row>
    <row r="344" spans="21:22" ht="15.75" customHeight="1" x14ac:dyDescent="0.2">
      <c r="U344" s="32"/>
      <c r="V344" s="32"/>
    </row>
    <row r="345" spans="21:22" ht="15.75" customHeight="1" x14ac:dyDescent="0.2">
      <c r="U345" s="32"/>
      <c r="V345" s="32"/>
    </row>
    <row r="346" spans="21:22" ht="15.75" customHeight="1" x14ac:dyDescent="0.2">
      <c r="U346" s="32"/>
      <c r="V346" s="32"/>
    </row>
    <row r="347" spans="21:22" ht="15.75" customHeight="1" x14ac:dyDescent="0.2">
      <c r="U347" s="32"/>
      <c r="V347" s="32"/>
    </row>
    <row r="348" spans="21:22" ht="15.75" customHeight="1" x14ac:dyDescent="0.2">
      <c r="U348" s="32"/>
      <c r="V348" s="32"/>
    </row>
    <row r="349" spans="21:22" ht="15.75" customHeight="1" x14ac:dyDescent="0.2">
      <c r="U349" s="32"/>
      <c r="V349" s="32"/>
    </row>
    <row r="350" spans="21:22" ht="15.75" customHeight="1" x14ac:dyDescent="0.2">
      <c r="U350" s="32"/>
      <c r="V350" s="32"/>
    </row>
    <row r="351" spans="21:22" ht="15.75" customHeight="1" x14ac:dyDescent="0.2">
      <c r="U351" s="32"/>
      <c r="V351" s="32"/>
    </row>
    <row r="352" spans="21:22" ht="15.75" customHeight="1" x14ac:dyDescent="0.2">
      <c r="U352" s="32"/>
      <c r="V352" s="32"/>
    </row>
    <row r="353" spans="21:22" ht="15.75" customHeight="1" x14ac:dyDescent="0.2">
      <c r="U353" s="32"/>
      <c r="V353" s="32"/>
    </row>
    <row r="354" spans="21:22" ht="15.75" customHeight="1" x14ac:dyDescent="0.2">
      <c r="U354" s="32"/>
      <c r="V354" s="32"/>
    </row>
    <row r="355" spans="21:22" ht="15.75" customHeight="1" x14ac:dyDescent="0.2">
      <c r="U355" s="32"/>
      <c r="V355" s="32"/>
    </row>
    <row r="356" spans="21:22" ht="15.75" customHeight="1" x14ac:dyDescent="0.2">
      <c r="U356" s="32"/>
      <c r="V356" s="32"/>
    </row>
    <row r="357" spans="21:22" ht="15.75" customHeight="1" x14ac:dyDescent="0.2">
      <c r="U357" s="32"/>
      <c r="V357" s="32"/>
    </row>
    <row r="358" spans="21:22" ht="15.75" customHeight="1" x14ac:dyDescent="0.2">
      <c r="U358" s="32"/>
      <c r="V358" s="32"/>
    </row>
    <row r="359" spans="21:22" ht="15.75" customHeight="1" x14ac:dyDescent="0.2">
      <c r="U359" s="32"/>
      <c r="V359" s="32"/>
    </row>
    <row r="360" spans="21:22" ht="15.75" customHeight="1" x14ac:dyDescent="0.2">
      <c r="U360" s="32"/>
      <c r="V360" s="32"/>
    </row>
    <row r="361" spans="21:22" ht="15.75" customHeight="1" x14ac:dyDescent="0.2">
      <c r="U361" s="32"/>
      <c r="V361" s="32"/>
    </row>
    <row r="362" spans="21:22" ht="15.75" customHeight="1" x14ac:dyDescent="0.2">
      <c r="U362" s="32"/>
      <c r="V362" s="32"/>
    </row>
    <row r="363" spans="21:22" ht="15.75" customHeight="1" x14ac:dyDescent="0.2">
      <c r="U363" s="32"/>
      <c r="V363" s="32"/>
    </row>
    <row r="364" spans="21:22" ht="15.75" customHeight="1" x14ac:dyDescent="0.2">
      <c r="U364" s="32"/>
      <c r="V364" s="32"/>
    </row>
    <row r="365" spans="21:22" ht="15.75" customHeight="1" x14ac:dyDescent="0.2">
      <c r="U365" s="32"/>
      <c r="V365" s="32"/>
    </row>
    <row r="366" spans="21:22" ht="15.75" customHeight="1" x14ac:dyDescent="0.2">
      <c r="U366" s="32"/>
      <c r="V366" s="32"/>
    </row>
    <row r="367" spans="21:22" ht="15.75" customHeight="1" x14ac:dyDescent="0.2">
      <c r="U367" s="32"/>
      <c r="V367" s="32"/>
    </row>
    <row r="368" spans="21:22" ht="15.75" customHeight="1" x14ac:dyDescent="0.2">
      <c r="U368" s="32"/>
      <c r="V368" s="32"/>
    </row>
    <row r="369" spans="21:22" ht="15.75" customHeight="1" x14ac:dyDescent="0.2">
      <c r="U369" s="32"/>
      <c r="V369" s="32"/>
    </row>
    <row r="370" spans="21:22" ht="15.75" customHeight="1" x14ac:dyDescent="0.2">
      <c r="U370" s="32"/>
      <c r="V370" s="32"/>
    </row>
    <row r="371" spans="21:22" ht="15.75" customHeight="1" x14ac:dyDescent="0.2">
      <c r="U371" s="32"/>
      <c r="V371" s="32"/>
    </row>
    <row r="372" spans="21:22" ht="15.75" customHeight="1" x14ac:dyDescent="0.2">
      <c r="U372" s="32"/>
      <c r="V372" s="32"/>
    </row>
    <row r="373" spans="21:22" ht="15.75" customHeight="1" x14ac:dyDescent="0.2">
      <c r="U373" s="32"/>
      <c r="V373" s="32"/>
    </row>
    <row r="374" spans="21:22" ht="15.75" customHeight="1" x14ac:dyDescent="0.2">
      <c r="U374" s="32"/>
      <c r="V374" s="32"/>
    </row>
    <row r="375" spans="21:22" ht="15.75" customHeight="1" x14ac:dyDescent="0.2">
      <c r="U375" s="32"/>
      <c r="V375" s="32"/>
    </row>
    <row r="376" spans="21:22" ht="15.75" customHeight="1" x14ac:dyDescent="0.2">
      <c r="U376" s="32"/>
      <c r="V376" s="32"/>
    </row>
    <row r="377" spans="21:22" ht="15.75" customHeight="1" x14ac:dyDescent="0.2">
      <c r="U377" s="32"/>
      <c r="V377" s="32"/>
    </row>
    <row r="378" spans="21:22" ht="15.75" customHeight="1" x14ac:dyDescent="0.2">
      <c r="U378" s="32"/>
      <c r="V378" s="32"/>
    </row>
    <row r="379" spans="21:22" ht="15.75" customHeight="1" x14ac:dyDescent="0.2">
      <c r="U379" s="32"/>
      <c r="V379" s="32"/>
    </row>
    <row r="380" spans="21:22" ht="15.75" customHeight="1" x14ac:dyDescent="0.2">
      <c r="U380" s="32"/>
      <c r="V380" s="32"/>
    </row>
    <row r="381" spans="21:22" ht="15.75" customHeight="1" x14ac:dyDescent="0.2">
      <c r="U381" s="32"/>
      <c r="V381" s="32"/>
    </row>
    <row r="382" spans="21:22" ht="15.75" customHeight="1" x14ac:dyDescent="0.2">
      <c r="U382" s="32"/>
      <c r="V382" s="32"/>
    </row>
    <row r="383" spans="21:22" ht="15.75" customHeight="1" x14ac:dyDescent="0.2">
      <c r="U383" s="32"/>
      <c r="V383" s="32"/>
    </row>
    <row r="384" spans="21:22" ht="15.75" customHeight="1" x14ac:dyDescent="0.2">
      <c r="U384" s="32"/>
      <c r="V384" s="32"/>
    </row>
    <row r="385" spans="21:22" ht="15.75" customHeight="1" x14ac:dyDescent="0.2">
      <c r="U385" s="32"/>
      <c r="V385" s="32"/>
    </row>
    <row r="386" spans="21:22" ht="15.75" customHeight="1" x14ac:dyDescent="0.2">
      <c r="U386" s="32"/>
      <c r="V386" s="32"/>
    </row>
    <row r="387" spans="21:22" ht="15.75" customHeight="1" x14ac:dyDescent="0.2">
      <c r="U387" s="32"/>
      <c r="V387" s="32"/>
    </row>
    <row r="388" spans="21:22" ht="15.75" customHeight="1" x14ac:dyDescent="0.2">
      <c r="U388" s="32"/>
      <c r="V388" s="32"/>
    </row>
    <row r="389" spans="21:22" ht="15.75" customHeight="1" x14ac:dyDescent="0.2">
      <c r="U389" s="32"/>
      <c r="V389" s="32"/>
    </row>
    <row r="390" spans="21:22" ht="15.75" customHeight="1" x14ac:dyDescent="0.2">
      <c r="U390" s="32"/>
      <c r="V390" s="32"/>
    </row>
    <row r="391" spans="21:22" ht="15.75" customHeight="1" x14ac:dyDescent="0.2">
      <c r="U391" s="32"/>
      <c r="V391" s="32"/>
    </row>
    <row r="392" spans="21:22" ht="15.75" customHeight="1" x14ac:dyDescent="0.2">
      <c r="U392" s="32"/>
      <c r="V392" s="32"/>
    </row>
    <row r="393" spans="21:22" ht="15.75" customHeight="1" x14ac:dyDescent="0.2">
      <c r="U393" s="32"/>
      <c r="V393" s="32"/>
    </row>
    <row r="394" spans="21:22" ht="15.75" customHeight="1" x14ac:dyDescent="0.2">
      <c r="U394" s="32"/>
      <c r="V394" s="32"/>
    </row>
    <row r="395" spans="21:22" ht="15.75" customHeight="1" x14ac:dyDescent="0.2">
      <c r="U395" s="32"/>
      <c r="V395" s="32"/>
    </row>
    <row r="396" spans="21:22" ht="15.75" customHeight="1" x14ac:dyDescent="0.2">
      <c r="U396" s="32"/>
      <c r="V396" s="32"/>
    </row>
    <row r="397" spans="21:22" ht="15.75" customHeight="1" x14ac:dyDescent="0.2">
      <c r="U397" s="32"/>
      <c r="V397" s="32"/>
    </row>
    <row r="398" spans="21:22" ht="15.75" customHeight="1" x14ac:dyDescent="0.2">
      <c r="U398" s="32"/>
      <c r="V398" s="32"/>
    </row>
    <row r="399" spans="21:22" ht="15.75" customHeight="1" x14ac:dyDescent="0.2">
      <c r="U399" s="32"/>
      <c r="V399" s="32"/>
    </row>
    <row r="400" spans="21:22" ht="15.75" customHeight="1" x14ac:dyDescent="0.2">
      <c r="U400" s="32"/>
      <c r="V400" s="32"/>
    </row>
    <row r="401" spans="21:22" ht="15.75" customHeight="1" x14ac:dyDescent="0.2">
      <c r="U401" s="32"/>
      <c r="V401" s="32"/>
    </row>
    <row r="402" spans="21:22" ht="15.75" customHeight="1" x14ac:dyDescent="0.2">
      <c r="U402" s="32"/>
      <c r="V402" s="32"/>
    </row>
    <row r="403" spans="21:22" ht="15.75" customHeight="1" x14ac:dyDescent="0.2">
      <c r="U403" s="32"/>
      <c r="V403" s="32"/>
    </row>
    <row r="404" spans="21:22" ht="15.75" customHeight="1" x14ac:dyDescent="0.2">
      <c r="U404" s="32"/>
      <c r="V404" s="32"/>
    </row>
    <row r="405" spans="21:22" ht="15.75" customHeight="1" x14ac:dyDescent="0.2">
      <c r="U405" s="32"/>
      <c r="V405" s="32"/>
    </row>
    <row r="406" spans="21:22" ht="15.75" customHeight="1" x14ac:dyDescent="0.2">
      <c r="U406" s="32"/>
      <c r="V406" s="32"/>
    </row>
    <row r="407" spans="21:22" ht="15.75" customHeight="1" x14ac:dyDescent="0.2">
      <c r="U407" s="32"/>
      <c r="V407" s="32"/>
    </row>
    <row r="408" spans="21:22" ht="15.75" customHeight="1" x14ac:dyDescent="0.2">
      <c r="U408" s="32"/>
      <c r="V408" s="32"/>
    </row>
    <row r="409" spans="21:22" ht="15.75" customHeight="1" x14ac:dyDescent="0.2">
      <c r="U409" s="32"/>
      <c r="V409" s="32"/>
    </row>
    <row r="410" spans="21:22" ht="15.75" customHeight="1" x14ac:dyDescent="0.2">
      <c r="U410" s="32"/>
      <c r="V410" s="32"/>
    </row>
    <row r="411" spans="21:22" ht="15.75" customHeight="1" x14ac:dyDescent="0.2">
      <c r="U411" s="32"/>
      <c r="V411" s="32"/>
    </row>
    <row r="412" spans="21:22" ht="15.75" customHeight="1" x14ac:dyDescent="0.2">
      <c r="U412" s="32"/>
      <c r="V412" s="32"/>
    </row>
    <row r="413" spans="21:22" ht="15.75" customHeight="1" x14ac:dyDescent="0.2">
      <c r="U413" s="32"/>
      <c r="V413" s="32"/>
    </row>
    <row r="414" spans="21:22" ht="15.75" customHeight="1" x14ac:dyDescent="0.2">
      <c r="U414" s="32"/>
      <c r="V414" s="32"/>
    </row>
    <row r="415" spans="21:22" ht="15.75" customHeight="1" x14ac:dyDescent="0.2">
      <c r="U415" s="32"/>
      <c r="V415" s="32"/>
    </row>
    <row r="416" spans="21:22" ht="15.75" customHeight="1" x14ac:dyDescent="0.2">
      <c r="U416" s="32"/>
      <c r="V416" s="32"/>
    </row>
    <row r="417" spans="21:22" ht="15.75" customHeight="1" x14ac:dyDescent="0.2">
      <c r="U417" s="32"/>
      <c r="V417" s="32"/>
    </row>
    <row r="418" spans="21:22" ht="15.75" customHeight="1" x14ac:dyDescent="0.2">
      <c r="U418" s="32"/>
      <c r="V418" s="32"/>
    </row>
    <row r="419" spans="21:22" ht="15.75" customHeight="1" x14ac:dyDescent="0.2">
      <c r="U419" s="32"/>
      <c r="V419" s="32"/>
    </row>
    <row r="420" spans="21:22" ht="15.75" customHeight="1" x14ac:dyDescent="0.2">
      <c r="U420" s="32"/>
      <c r="V420" s="32"/>
    </row>
    <row r="421" spans="21:22" ht="15.75" customHeight="1" x14ac:dyDescent="0.2">
      <c r="U421" s="32"/>
      <c r="V421" s="32"/>
    </row>
    <row r="422" spans="21:22" ht="15.75" customHeight="1" x14ac:dyDescent="0.2">
      <c r="U422" s="32"/>
      <c r="V422" s="32"/>
    </row>
    <row r="423" spans="21:22" ht="15.75" customHeight="1" x14ac:dyDescent="0.2">
      <c r="U423" s="32"/>
      <c r="V423" s="32"/>
    </row>
    <row r="424" spans="21:22" ht="15.75" customHeight="1" x14ac:dyDescent="0.2">
      <c r="U424" s="32"/>
      <c r="V424" s="32"/>
    </row>
    <row r="425" spans="21:22" ht="15.75" customHeight="1" x14ac:dyDescent="0.2">
      <c r="U425" s="32"/>
      <c r="V425" s="32"/>
    </row>
    <row r="426" spans="21:22" ht="15.75" customHeight="1" x14ac:dyDescent="0.2">
      <c r="U426" s="32"/>
      <c r="V426" s="32"/>
    </row>
    <row r="427" spans="21:22" ht="15.75" customHeight="1" x14ac:dyDescent="0.2">
      <c r="U427" s="32"/>
      <c r="V427" s="32"/>
    </row>
    <row r="428" spans="21:22" ht="15.75" customHeight="1" x14ac:dyDescent="0.2">
      <c r="U428" s="32"/>
      <c r="V428" s="32"/>
    </row>
    <row r="429" spans="21:22" ht="15.75" customHeight="1" x14ac:dyDescent="0.2">
      <c r="U429" s="32"/>
      <c r="V429" s="32"/>
    </row>
    <row r="430" spans="21:22" ht="15.75" customHeight="1" x14ac:dyDescent="0.2">
      <c r="U430" s="32"/>
      <c r="V430" s="32"/>
    </row>
    <row r="431" spans="21:22" ht="15.75" customHeight="1" x14ac:dyDescent="0.2">
      <c r="U431" s="32"/>
      <c r="V431" s="32"/>
    </row>
    <row r="432" spans="21:22" ht="15.75" customHeight="1" x14ac:dyDescent="0.2">
      <c r="U432" s="32"/>
      <c r="V432" s="32"/>
    </row>
    <row r="433" spans="21:22" ht="15.75" customHeight="1" x14ac:dyDescent="0.2">
      <c r="U433" s="32"/>
      <c r="V433" s="32"/>
    </row>
    <row r="434" spans="21:22" ht="15.75" customHeight="1" x14ac:dyDescent="0.2">
      <c r="U434" s="32"/>
      <c r="V434" s="32"/>
    </row>
    <row r="435" spans="21:22" ht="15.75" customHeight="1" x14ac:dyDescent="0.2">
      <c r="U435" s="32"/>
      <c r="V435" s="32"/>
    </row>
    <row r="436" spans="21:22" ht="15.75" customHeight="1" x14ac:dyDescent="0.2">
      <c r="U436" s="32"/>
      <c r="V436" s="32"/>
    </row>
    <row r="437" spans="21:22" ht="15.75" customHeight="1" x14ac:dyDescent="0.2">
      <c r="U437" s="32"/>
      <c r="V437" s="32"/>
    </row>
    <row r="438" spans="21:22" ht="15.75" customHeight="1" x14ac:dyDescent="0.2">
      <c r="U438" s="32"/>
      <c r="V438" s="32"/>
    </row>
    <row r="439" spans="21:22" ht="15.75" customHeight="1" x14ac:dyDescent="0.2">
      <c r="U439" s="32"/>
      <c r="V439" s="32"/>
    </row>
    <row r="440" spans="21:22" ht="15.75" customHeight="1" x14ac:dyDescent="0.2">
      <c r="U440" s="32"/>
      <c r="V440" s="32"/>
    </row>
    <row r="441" spans="21:22" ht="15.75" customHeight="1" x14ac:dyDescent="0.2">
      <c r="U441" s="32"/>
      <c r="V441" s="32"/>
    </row>
    <row r="442" spans="21:22" ht="15.75" customHeight="1" x14ac:dyDescent="0.2">
      <c r="U442" s="32"/>
      <c r="V442" s="32"/>
    </row>
    <row r="443" spans="21:22" ht="15.75" customHeight="1" x14ac:dyDescent="0.2">
      <c r="U443" s="32"/>
      <c r="V443" s="32"/>
    </row>
    <row r="444" spans="21:22" ht="15.75" customHeight="1" x14ac:dyDescent="0.2">
      <c r="U444" s="32"/>
      <c r="V444" s="32"/>
    </row>
    <row r="445" spans="21:22" ht="15.75" customHeight="1" x14ac:dyDescent="0.2">
      <c r="U445" s="32"/>
      <c r="V445" s="32"/>
    </row>
    <row r="446" spans="21:22" ht="15.75" customHeight="1" x14ac:dyDescent="0.2">
      <c r="U446" s="32"/>
      <c r="V446" s="32"/>
    </row>
    <row r="447" spans="21:22" ht="15.75" customHeight="1" x14ac:dyDescent="0.2">
      <c r="U447" s="32"/>
      <c r="V447" s="32"/>
    </row>
    <row r="448" spans="21:22" ht="15.75" customHeight="1" x14ac:dyDescent="0.2">
      <c r="U448" s="32"/>
      <c r="V448" s="32"/>
    </row>
    <row r="449" spans="21:22" ht="15.75" customHeight="1" x14ac:dyDescent="0.2">
      <c r="U449" s="32"/>
      <c r="V449" s="32"/>
    </row>
    <row r="450" spans="21:22" ht="15.75" customHeight="1" x14ac:dyDescent="0.2">
      <c r="U450" s="32"/>
      <c r="V450" s="32"/>
    </row>
    <row r="451" spans="21:22" ht="15.75" customHeight="1" x14ac:dyDescent="0.2">
      <c r="U451" s="32"/>
      <c r="V451" s="32"/>
    </row>
    <row r="452" spans="21:22" ht="15.75" customHeight="1" x14ac:dyDescent="0.2">
      <c r="U452" s="32"/>
      <c r="V452" s="32"/>
    </row>
    <row r="453" spans="21:22" ht="15.75" customHeight="1" x14ac:dyDescent="0.2">
      <c r="U453" s="32"/>
      <c r="V453" s="32"/>
    </row>
    <row r="454" spans="21:22" ht="15.75" customHeight="1" x14ac:dyDescent="0.2">
      <c r="U454" s="32"/>
      <c r="V454" s="32"/>
    </row>
    <row r="455" spans="21:22" ht="15.75" customHeight="1" x14ac:dyDescent="0.2">
      <c r="U455" s="32"/>
      <c r="V455" s="32"/>
    </row>
    <row r="456" spans="21:22" ht="15.75" customHeight="1" x14ac:dyDescent="0.2">
      <c r="U456" s="32"/>
      <c r="V456" s="32"/>
    </row>
    <row r="457" spans="21:22" ht="15.75" customHeight="1" x14ac:dyDescent="0.2">
      <c r="U457" s="32"/>
      <c r="V457" s="32"/>
    </row>
    <row r="458" spans="21:22" ht="15.75" customHeight="1" x14ac:dyDescent="0.2">
      <c r="U458" s="32"/>
      <c r="V458" s="32"/>
    </row>
    <row r="459" spans="21:22" ht="15.75" customHeight="1" x14ac:dyDescent="0.2">
      <c r="U459" s="32"/>
      <c r="V459" s="32"/>
    </row>
    <row r="460" spans="21:22" ht="15.75" customHeight="1" x14ac:dyDescent="0.2">
      <c r="U460" s="32"/>
      <c r="V460" s="32"/>
    </row>
    <row r="461" spans="21:22" ht="15.75" customHeight="1" x14ac:dyDescent="0.2">
      <c r="U461" s="32"/>
      <c r="V461" s="32"/>
    </row>
    <row r="462" spans="21:22" ht="15.75" customHeight="1" x14ac:dyDescent="0.2">
      <c r="U462" s="32"/>
      <c r="V462" s="32"/>
    </row>
    <row r="463" spans="21:22" ht="15.75" customHeight="1" x14ac:dyDescent="0.2">
      <c r="U463" s="32"/>
      <c r="V463" s="32"/>
    </row>
    <row r="464" spans="21:22" ht="15.75" customHeight="1" x14ac:dyDescent="0.2">
      <c r="U464" s="32"/>
      <c r="V464" s="32"/>
    </row>
    <row r="465" spans="21:22" ht="15.75" customHeight="1" x14ac:dyDescent="0.2">
      <c r="U465" s="32"/>
      <c r="V465" s="32"/>
    </row>
    <row r="466" spans="21:22" ht="15.75" customHeight="1" x14ac:dyDescent="0.2">
      <c r="U466" s="32"/>
      <c r="V466" s="32"/>
    </row>
    <row r="467" spans="21:22" ht="15.75" customHeight="1" x14ac:dyDescent="0.2">
      <c r="U467" s="32"/>
      <c r="V467" s="32"/>
    </row>
    <row r="468" spans="21:22" ht="15.75" customHeight="1" x14ac:dyDescent="0.2">
      <c r="U468" s="32"/>
      <c r="V468" s="32"/>
    </row>
    <row r="469" spans="21:22" ht="15.75" customHeight="1" x14ac:dyDescent="0.2">
      <c r="U469" s="32"/>
      <c r="V469" s="32"/>
    </row>
    <row r="470" spans="21:22" ht="15.75" customHeight="1" x14ac:dyDescent="0.2">
      <c r="U470" s="32"/>
      <c r="V470" s="32"/>
    </row>
    <row r="471" spans="21:22" ht="15.75" customHeight="1" x14ac:dyDescent="0.2">
      <c r="U471" s="32"/>
      <c r="V471" s="32"/>
    </row>
    <row r="472" spans="21:22" ht="15.75" customHeight="1" x14ac:dyDescent="0.2">
      <c r="U472" s="32"/>
      <c r="V472" s="32"/>
    </row>
    <row r="473" spans="21:22" ht="15.75" customHeight="1" x14ac:dyDescent="0.2">
      <c r="U473" s="32"/>
      <c r="V473" s="32"/>
    </row>
    <row r="474" spans="21:22" ht="15.75" customHeight="1" x14ac:dyDescent="0.2">
      <c r="U474" s="32"/>
      <c r="V474" s="32"/>
    </row>
    <row r="475" spans="21:22" ht="15.75" customHeight="1" x14ac:dyDescent="0.2">
      <c r="U475" s="32"/>
      <c r="V475" s="32"/>
    </row>
    <row r="476" spans="21:22" ht="15.75" customHeight="1" x14ac:dyDescent="0.2">
      <c r="U476" s="32"/>
      <c r="V476" s="32"/>
    </row>
    <row r="477" spans="21:22" ht="15.75" customHeight="1" x14ac:dyDescent="0.2">
      <c r="U477" s="32"/>
      <c r="V477" s="32"/>
    </row>
    <row r="478" spans="21:22" ht="15.75" customHeight="1" x14ac:dyDescent="0.2">
      <c r="U478" s="32"/>
      <c r="V478" s="32"/>
    </row>
    <row r="479" spans="21:22" ht="15.75" customHeight="1" x14ac:dyDescent="0.2">
      <c r="U479" s="32"/>
      <c r="V479" s="32"/>
    </row>
    <row r="480" spans="21:22" ht="15.75" customHeight="1" x14ac:dyDescent="0.2">
      <c r="U480" s="32"/>
      <c r="V480" s="32"/>
    </row>
    <row r="481" spans="21:22" ht="15.75" customHeight="1" x14ac:dyDescent="0.2">
      <c r="U481" s="32"/>
      <c r="V481" s="32"/>
    </row>
    <row r="482" spans="21:22" ht="15.75" customHeight="1" x14ac:dyDescent="0.2">
      <c r="U482" s="32"/>
      <c r="V482" s="32"/>
    </row>
    <row r="483" spans="21:22" ht="15.75" customHeight="1" x14ac:dyDescent="0.2">
      <c r="U483" s="32"/>
      <c r="V483" s="32"/>
    </row>
    <row r="484" spans="21:22" ht="15.75" customHeight="1" x14ac:dyDescent="0.2">
      <c r="U484" s="32"/>
      <c r="V484" s="32"/>
    </row>
    <row r="485" spans="21:22" ht="15.75" customHeight="1" x14ac:dyDescent="0.2">
      <c r="U485" s="32"/>
      <c r="V485" s="32"/>
    </row>
    <row r="486" spans="21:22" ht="15.75" customHeight="1" x14ac:dyDescent="0.2">
      <c r="U486" s="32"/>
      <c r="V486" s="32"/>
    </row>
    <row r="487" spans="21:22" ht="15.75" customHeight="1" x14ac:dyDescent="0.2">
      <c r="U487" s="32"/>
      <c r="V487" s="32"/>
    </row>
    <row r="488" spans="21:22" ht="15.75" customHeight="1" x14ac:dyDescent="0.2">
      <c r="U488" s="32"/>
      <c r="V488" s="32"/>
    </row>
    <row r="489" spans="21:22" ht="15.75" customHeight="1" x14ac:dyDescent="0.2">
      <c r="U489" s="32"/>
      <c r="V489" s="32"/>
    </row>
    <row r="490" spans="21:22" ht="15.75" customHeight="1" x14ac:dyDescent="0.2">
      <c r="U490" s="32"/>
      <c r="V490" s="32"/>
    </row>
    <row r="491" spans="21:22" ht="15.75" customHeight="1" x14ac:dyDescent="0.2">
      <c r="U491" s="32"/>
      <c r="V491" s="32"/>
    </row>
    <row r="492" spans="21:22" ht="15.75" customHeight="1" x14ac:dyDescent="0.2">
      <c r="U492" s="32"/>
      <c r="V492" s="32"/>
    </row>
    <row r="493" spans="21:22" ht="15.75" customHeight="1" x14ac:dyDescent="0.2">
      <c r="U493" s="32"/>
      <c r="V493" s="32"/>
    </row>
    <row r="494" spans="21:22" ht="15.75" customHeight="1" x14ac:dyDescent="0.2">
      <c r="U494" s="32"/>
      <c r="V494" s="32"/>
    </row>
    <row r="495" spans="21:22" ht="15.75" customHeight="1" x14ac:dyDescent="0.2">
      <c r="U495" s="32"/>
      <c r="V495" s="32"/>
    </row>
    <row r="496" spans="21:22" ht="15.75" customHeight="1" x14ac:dyDescent="0.2">
      <c r="U496" s="32"/>
      <c r="V496" s="32"/>
    </row>
    <row r="497" spans="21:22" ht="15.75" customHeight="1" x14ac:dyDescent="0.2">
      <c r="U497" s="32"/>
      <c r="V497" s="32"/>
    </row>
    <row r="498" spans="21:22" ht="15.75" customHeight="1" x14ac:dyDescent="0.2">
      <c r="U498" s="32"/>
      <c r="V498" s="32"/>
    </row>
    <row r="499" spans="21:22" ht="15.75" customHeight="1" x14ac:dyDescent="0.2">
      <c r="U499" s="32"/>
      <c r="V499" s="32"/>
    </row>
    <row r="500" spans="21:22" ht="15.75" customHeight="1" x14ac:dyDescent="0.2">
      <c r="U500" s="32"/>
      <c r="V500" s="32"/>
    </row>
    <row r="501" spans="21:22" ht="15.75" customHeight="1" x14ac:dyDescent="0.2">
      <c r="U501" s="32"/>
      <c r="V501" s="32"/>
    </row>
    <row r="502" spans="21:22" ht="15.75" customHeight="1" x14ac:dyDescent="0.2">
      <c r="U502" s="32"/>
      <c r="V502" s="32"/>
    </row>
    <row r="503" spans="21:22" ht="15.75" customHeight="1" x14ac:dyDescent="0.2">
      <c r="U503" s="32"/>
      <c r="V503" s="32"/>
    </row>
    <row r="504" spans="21:22" ht="15.75" customHeight="1" x14ac:dyDescent="0.2">
      <c r="U504" s="32"/>
      <c r="V504" s="32"/>
    </row>
    <row r="505" spans="21:22" ht="15.75" customHeight="1" x14ac:dyDescent="0.2">
      <c r="U505" s="32"/>
      <c r="V505" s="32"/>
    </row>
    <row r="506" spans="21:22" ht="15.75" customHeight="1" x14ac:dyDescent="0.2">
      <c r="U506" s="32"/>
      <c r="V506" s="32"/>
    </row>
    <row r="507" spans="21:22" ht="15.75" customHeight="1" x14ac:dyDescent="0.2">
      <c r="U507" s="32"/>
      <c r="V507" s="32"/>
    </row>
    <row r="508" spans="21:22" ht="15.75" customHeight="1" x14ac:dyDescent="0.2">
      <c r="U508" s="32"/>
      <c r="V508" s="32"/>
    </row>
    <row r="509" spans="21:22" ht="15.75" customHeight="1" x14ac:dyDescent="0.2">
      <c r="U509" s="32"/>
      <c r="V509" s="32"/>
    </row>
    <row r="510" spans="21:22" ht="15.75" customHeight="1" x14ac:dyDescent="0.2">
      <c r="U510" s="32"/>
      <c r="V510" s="32"/>
    </row>
    <row r="511" spans="21:22" ht="15.75" customHeight="1" x14ac:dyDescent="0.2">
      <c r="U511" s="32"/>
      <c r="V511" s="32"/>
    </row>
    <row r="512" spans="21:22" ht="15.75" customHeight="1" x14ac:dyDescent="0.2">
      <c r="U512" s="32"/>
      <c r="V512" s="32"/>
    </row>
    <row r="513" spans="21:22" ht="15.75" customHeight="1" x14ac:dyDescent="0.2">
      <c r="U513" s="32"/>
      <c r="V513" s="32"/>
    </row>
    <row r="514" spans="21:22" ht="15.75" customHeight="1" x14ac:dyDescent="0.2">
      <c r="U514" s="32"/>
      <c r="V514" s="32"/>
    </row>
    <row r="515" spans="21:22" ht="15.75" customHeight="1" x14ac:dyDescent="0.2">
      <c r="U515" s="32"/>
      <c r="V515" s="32"/>
    </row>
    <row r="516" spans="21:22" ht="15.75" customHeight="1" x14ac:dyDescent="0.2">
      <c r="U516" s="32"/>
      <c r="V516" s="32"/>
    </row>
    <row r="517" spans="21:22" ht="15.75" customHeight="1" x14ac:dyDescent="0.2">
      <c r="U517" s="32"/>
      <c r="V517" s="32"/>
    </row>
    <row r="518" spans="21:22" ht="15.75" customHeight="1" x14ac:dyDescent="0.2">
      <c r="U518" s="32"/>
      <c r="V518" s="32"/>
    </row>
    <row r="519" spans="21:22" ht="15.75" customHeight="1" x14ac:dyDescent="0.2">
      <c r="U519" s="32"/>
      <c r="V519" s="32"/>
    </row>
    <row r="520" spans="21:22" ht="15.75" customHeight="1" x14ac:dyDescent="0.2">
      <c r="U520" s="32"/>
      <c r="V520" s="32"/>
    </row>
    <row r="521" spans="21:22" ht="15.75" customHeight="1" x14ac:dyDescent="0.2">
      <c r="U521" s="32"/>
      <c r="V521" s="32"/>
    </row>
    <row r="522" spans="21:22" ht="15.75" customHeight="1" x14ac:dyDescent="0.2">
      <c r="U522" s="32"/>
      <c r="V522" s="32"/>
    </row>
    <row r="523" spans="21:22" ht="15.75" customHeight="1" x14ac:dyDescent="0.2">
      <c r="U523" s="32"/>
      <c r="V523" s="32"/>
    </row>
    <row r="524" spans="21:22" ht="15.75" customHeight="1" x14ac:dyDescent="0.2">
      <c r="U524" s="32"/>
      <c r="V524" s="32"/>
    </row>
    <row r="525" spans="21:22" ht="15.75" customHeight="1" x14ac:dyDescent="0.2">
      <c r="U525" s="32"/>
      <c r="V525" s="32"/>
    </row>
    <row r="526" spans="21:22" ht="15.75" customHeight="1" x14ac:dyDescent="0.2">
      <c r="U526" s="32"/>
      <c r="V526" s="32"/>
    </row>
    <row r="527" spans="21:22" ht="15.75" customHeight="1" x14ac:dyDescent="0.2">
      <c r="U527" s="32"/>
      <c r="V527" s="32"/>
    </row>
    <row r="528" spans="21:22" ht="15.75" customHeight="1" x14ac:dyDescent="0.2">
      <c r="U528" s="32"/>
      <c r="V528" s="32"/>
    </row>
    <row r="529" spans="21:22" ht="15.75" customHeight="1" x14ac:dyDescent="0.2">
      <c r="U529" s="32"/>
      <c r="V529" s="32"/>
    </row>
    <row r="530" spans="21:22" ht="15.75" customHeight="1" x14ac:dyDescent="0.2">
      <c r="U530" s="32"/>
      <c r="V530" s="32"/>
    </row>
    <row r="531" spans="21:22" ht="15.75" customHeight="1" x14ac:dyDescent="0.2">
      <c r="U531" s="32"/>
      <c r="V531" s="32"/>
    </row>
    <row r="532" spans="21:22" ht="15.75" customHeight="1" x14ac:dyDescent="0.2">
      <c r="U532" s="32"/>
      <c r="V532" s="32"/>
    </row>
    <row r="533" spans="21:22" ht="15.75" customHeight="1" x14ac:dyDescent="0.2">
      <c r="U533" s="32"/>
      <c r="V533" s="32"/>
    </row>
    <row r="534" spans="21:22" ht="15.75" customHeight="1" x14ac:dyDescent="0.2">
      <c r="U534" s="32"/>
      <c r="V534" s="32"/>
    </row>
    <row r="535" spans="21:22" ht="15.75" customHeight="1" x14ac:dyDescent="0.2">
      <c r="U535" s="32"/>
      <c r="V535" s="32"/>
    </row>
    <row r="536" spans="21:22" ht="15.75" customHeight="1" x14ac:dyDescent="0.2">
      <c r="U536" s="32"/>
      <c r="V536" s="32"/>
    </row>
    <row r="537" spans="21:22" ht="15.75" customHeight="1" x14ac:dyDescent="0.2">
      <c r="U537" s="32"/>
      <c r="V537" s="32"/>
    </row>
    <row r="538" spans="21:22" ht="15.75" customHeight="1" x14ac:dyDescent="0.2">
      <c r="U538" s="32"/>
      <c r="V538" s="32"/>
    </row>
    <row r="539" spans="21:22" ht="15.75" customHeight="1" x14ac:dyDescent="0.2">
      <c r="U539" s="32"/>
      <c r="V539" s="32"/>
    </row>
    <row r="540" spans="21:22" ht="15.75" customHeight="1" x14ac:dyDescent="0.2">
      <c r="U540" s="32"/>
      <c r="V540" s="32"/>
    </row>
    <row r="541" spans="21:22" ht="15.75" customHeight="1" x14ac:dyDescent="0.2">
      <c r="U541" s="32"/>
      <c r="V541" s="32"/>
    </row>
    <row r="542" spans="21:22" ht="15.75" customHeight="1" x14ac:dyDescent="0.2">
      <c r="U542" s="32"/>
      <c r="V542" s="32"/>
    </row>
    <row r="543" spans="21:22" ht="15.75" customHeight="1" x14ac:dyDescent="0.2">
      <c r="U543" s="32"/>
      <c r="V543" s="32"/>
    </row>
    <row r="544" spans="21:22" ht="15.75" customHeight="1" x14ac:dyDescent="0.2">
      <c r="U544" s="32"/>
      <c r="V544" s="32"/>
    </row>
    <row r="545" spans="21:22" ht="15.75" customHeight="1" x14ac:dyDescent="0.2">
      <c r="U545" s="32"/>
      <c r="V545" s="32"/>
    </row>
    <row r="546" spans="21:22" ht="15.75" customHeight="1" x14ac:dyDescent="0.2">
      <c r="U546" s="32"/>
      <c r="V546" s="32"/>
    </row>
    <row r="547" spans="21:22" ht="15.75" customHeight="1" x14ac:dyDescent="0.2">
      <c r="U547" s="32"/>
      <c r="V547" s="32"/>
    </row>
    <row r="548" spans="21:22" ht="15.75" customHeight="1" x14ac:dyDescent="0.2">
      <c r="U548" s="32"/>
      <c r="V548" s="32"/>
    </row>
    <row r="549" spans="21:22" ht="15.75" customHeight="1" x14ac:dyDescent="0.2">
      <c r="U549" s="32"/>
      <c r="V549" s="32"/>
    </row>
    <row r="550" spans="21:22" ht="15.75" customHeight="1" x14ac:dyDescent="0.2">
      <c r="U550" s="32"/>
      <c r="V550" s="32"/>
    </row>
    <row r="551" spans="21:22" ht="15.75" customHeight="1" x14ac:dyDescent="0.2">
      <c r="U551" s="32"/>
      <c r="V551" s="32"/>
    </row>
    <row r="552" spans="21:22" ht="15.75" customHeight="1" x14ac:dyDescent="0.2">
      <c r="U552" s="32"/>
      <c r="V552" s="32"/>
    </row>
    <row r="553" spans="21:22" ht="15.75" customHeight="1" x14ac:dyDescent="0.2">
      <c r="U553" s="32"/>
      <c r="V553" s="32"/>
    </row>
    <row r="554" spans="21:22" ht="15.75" customHeight="1" x14ac:dyDescent="0.2">
      <c r="U554" s="32"/>
      <c r="V554" s="32"/>
    </row>
    <row r="555" spans="21:22" ht="15.75" customHeight="1" x14ac:dyDescent="0.2">
      <c r="U555" s="32"/>
      <c r="V555" s="32"/>
    </row>
    <row r="556" spans="21:22" ht="15.75" customHeight="1" x14ac:dyDescent="0.2">
      <c r="U556" s="32"/>
      <c r="V556" s="32"/>
    </row>
    <row r="557" spans="21:22" ht="15.75" customHeight="1" x14ac:dyDescent="0.2">
      <c r="U557" s="32"/>
      <c r="V557" s="32"/>
    </row>
    <row r="558" spans="21:22" ht="15.75" customHeight="1" x14ac:dyDescent="0.2">
      <c r="U558" s="32"/>
      <c r="V558" s="32"/>
    </row>
    <row r="559" spans="21:22" ht="15.75" customHeight="1" x14ac:dyDescent="0.2">
      <c r="U559" s="32"/>
      <c r="V559" s="32"/>
    </row>
    <row r="560" spans="21:22" ht="15.75" customHeight="1" x14ac:dyDescent="0.2">
      <c r="U560" s="32"/>
      <c r="V560" s="32"/>
    </row>
    <row r="561" spans="21:22" ht="15.75" customHeight="1" x14ac:dyDescent="0.2">
      <c r="U561" s="32"/>
      <c r="V561" s="32"/>
    </row>
    <row r="562" spans="21:22" ht="15.75" customHeight="1" x14ac:dyDescent="0.2">
      <c r="U562" s="32"/>
      <c r="V562" s="32"/>
    </row>
    <row r="563" spans="21:22" ht="15.75" customHeight="1" x14ac:dyDescent="0.2">
      <c r="U563" s="32"/>
      <c r="V563" s="32"/>
    </row>
    <row r="564" spans="21:22" ht="15.75" customHeight="1" x14ac:dyDescent="0.2">
      <c r="U564" s="32"/>
      <c r="V564" s="32"/>
    </row>
    <row r="565" spans="21:22" ht="15.75" customHeight="1" x14ac:dyDescent="0.2">
      <c r="U565" s="32"/>
      <c r="V565" s="32"/>
    </row>
    <row r="566" spans="21:22" ht="15.75" customHeight="1" x14ac:dyDescent="0.2">
      <c r="U566" s="32"/>
      <c r="V566" s="32"/>
    </row>
    <row r="567" spans="21:22" ht="15.75" customHeight="1" x14ac:dyDescent="0.2">
      <c r="U567" s="32"/>
      <c r="V567" s="32"/>
    </row>
    <row r="568" spans="21:22" ht="15.75" customHeight="1" x14ac:dyDescent="0.2">
      <c r="U568" s="32"/>
      <c r="V568" s="32"/>
    </row>
    <row r="569" spans="21:22" ht="15.75" customHeight="1" x14ac:dyDescent="0.2">
      <c r="U569" s="32"/>
      <c r="V569" s="32"/>
    </row>
    <row r="570" spans="21:22" ht="15.75" customHeight="1" x14ac:dyDescent="0.2">
      <c r="U570" s="32"/>
      <c r="V570" s="32"/>
    </row>
    <row r="571" spans="21:22" ht="15.75" customHeight="1" x14ac:dyDescent="0.2">
      <c r="U571" s="32"/>
      <c r="V571" s="32"/>
    </row>
    <row r="572" spans="21:22" ht="15.75" customHeight="1" x14ac:dyDescent="0.2">
      <c r="U572" s="32"/>
      <c r="V572" s="32"/>
    </row>
    <row r="573" spans="21:22" ht="15.75" customHeight="1" x14ac:dyDescent="0.2">
      <c r="U573" s="32"/>
      <c r="V573" s="32"/>
    </row>
    <row r="574" spans="21:22" ht="15.75" customHeight="1" x14ac:dyDescent="0.2">
      <c r="U574" s="32"/>
      <c r="V574" s="32"/>
    </row>
    <row r="575" spans="21:22" ht="15.75" customHeight="1" x14ac:dyDescent="0.2">
      <c r="U575" s="32"/>
      <c r="V575" s="32"/>
    </row>
    <row r="576" spans="21:22" ht="15.75" customHeight="1" x14ac:dyDescent="0.2">
      <c r="U576" s="32"/>
      <c r="V576" s="32"/>
    </row>
    <row r="577" spans="21:22" ht="15.75" customHeight="1" x14ac:dyDescent="0.2">
      <c r="U577" s="32"/>
      <c r="V577" s="32"/>
    </row>
    <row r="578" spans="21:22" ht="15.75" customHeight="1" x14ac:dyDescent="0.2">
      <c r="U578" s="32"/>
      <c r="V578" s="32"/>
    </row>
    <row r="579" spans="21:22" ht="15.75" customHeight="1" x14ac:dyDescent="0.2">
      <c r="U579" s="32"/>
      <c r="V579" s="32"/>
    </row>
    <row r="580" spans="21:22" ht="15.75" customHeight="1" x14ac:dyDescent="0.2">
      <c r="U580" s="32"/>
      <c r="V580" s="32"/>
    </row>
    <row r="581" spans="21:22" ht="15.75" customHeight="1" x14ac:dyDescent="0.2">
      <c r="U581" s="32"/>
      <c r="V581" s="32"/>
    </row>
    <row r="582" spans="21:22" ht="15.75" customHeight="1" x14ac:dyDescent="0.2">
      <c r="U582" s="32"/>
      <c r="V582" s="32"/>
    </row>
    <row r="583" spans="21:22" ht="15.75" customHeight="1" x14ac:dyDescent="0.2">
      <c r="U583" s="32"/>
      <c r="V583" s="32"/>
    </row>
    <row r="584" spans="21:22" ht="15.75" customHeight="1" x14ac:dyDescent="0.2">
      <c r="U584" s="32"/>
      <c r="V584" s="32"/>
    </row>
    <row r="585" spans="21:22" ht="15.75" customHeight="1" x14ac:dyDescent="0.2">
      <c r="U585" s="32"/>
      <c r="V585" s="32"/>
    </row>
    <row r="586" spans="21:22" ht="15.75" customHeight="1" x14ac:dyDescent="0.2">
      <c r="U586" s="32"/>
      <c r="V586" s="32"/>
    </row>
    <row r="587" spans="21:22" ht="15.75" customHeight="1" x14ac:dyDescent="0.2">
      <c r="U587" s="32"/>
      <c r="V587" s="32"/>
    </row>
    <row r="588" spans="21:22" ht="15.75" customHeight="1" x14ac:dyDescent="0.2">
      <c r="U588" s="32"/>
      <c r="V588" s="32"/>
    </row>
    <row r="589" spans="21:22" ht="15.75" customHeight="1" x14ac:dyDescent="0.2">
      <c r="U589" s="32"/>
      <c r="V589" s="32"/>
    </row>
    <row r="590" spans="21:22" ht="15.75" customHeight="1" x14ac:dyDescent="0.2">
      <c r="U590" s="32"/>
      <c r="V590" s="32"/>
    </row>
    <row r="591" spans="21:22" ht="15.75" customHeight="1" x14ac:dyDescent="0.2">
      <c r="U591" s="32"/>
      <c r="V591" s="32"/>
    </row>
    <row r="592" spans="21:22" ht="15.75" customHeight="1" x14ac:dyDescent="0.2">
      <c r="U592" s="32"/>
      <c r="V592" s="32"/>
    </row>
    <row r="593" spans="21:22" ht="15.75" customHeight="1" x14ac:dyDescent="0.2">
      <c r="U593" s="32"/>
      <c r="V593" s="32"/>
    </row>
    <row r="594" spans="21:22" ht="15.75" customHeight="1" x14ac:dyDescent="0.2">
      <c r="U594" s="32"/>
      <c r="V594" s="32"/>
    </row>
    <row r="595" spans="21:22" ht="15.75" customHeight="1" x14ac:dyDescent="0.2">
      <c r="U595" s="32"/>
      <c r="V595" s="32"/>
    </row>
    <row r="596" spans="21:22" ht="15.75" customHeight="1" x14ac:dyDescent="0.2">
      <c r="U596" s="32"/>
      <c r="V596" s="32"/>
    </row>
    <row r="597" spans="21:22" ht="15.75" customHeight="1" x14ac:dyDescent="0.2">
      <c r="U597" s="32"/>
      <c r="V597" s="32"/>
    </row>
    <row r="598" spans="21:22" ht="15.75" customHeight="1" x14ac:dyDescent="0.2">
      <c r="U598" s="32"/>
      <c r="V598" s="32"/>
    </row>
    <row r="599" spans="21:22" ht="15.75" customHeight="1" x14ac:dyDescent="0.2">
      <c r="U599" s="32"/>
      <c r="V599" s="32"/>
    </row>
    <row r="600" spans="21:22" ht="15.75" customHeight="1" x14ac:dyDescent="0.2">
      <c r="U600" s="32"/>
      <c r="V600" s="32"/>
    </row>
    <row r="601" spans="21:22" ht="15.75" customHeight="1" x14ac:dyDescent="0.2">
      <c r="U601" s="32"/>
      <c r="V601" s="32"/>
    </row>
    <row r="602" spans="21:22" ht="15.75" customHeight="1" x14ac:dyDescent="0.2">
      <c r="U602" s="32"/>
      <c r="V602" s="32"/>
    </row>
    <row r="603" spans="21:22" ht="15.75" customHeight="1" x14ac:dyDescent="0.2">
      <c r="U603" s="32"/>
      <c r="V603" s="32"/>
    </row>
    <row r="604" spans="21:22" ht="15.75" customHeight="1" x14ac:dyDescent="0.2">
      <c r="U604" s="32"/>
      <c r="V604" s="32"/>
    </row>
    <row r="605" spans="21:22" ht="15.75" customHeight="1" x14ac:dyDescent="0.2">
      <c r="U605" s="32"/>
      <c r="V605" s="32"/>
    </row>
    <row r="606" spans="21:22" ht="15.75" customHeight="1" x14ac:dyDescent="0.2">
      <c r="U606" s="32"/>
      <c r="V606" s="32"/>
    </row>
    <row r="607" spans="21:22" ht="15.75" customHeight="1" x14ac:dyDescent="0.2">
      <c r="U607" s="32"/>
      <c r="V607" s="32"/>
    </row>
    <row r="608" spans="21:22" ht="15.75" customHeight="1" x14ac:dyDescent="0.2">
      <c r="U608" s="32"/>
      <c r="V608" s="32"/>
    </row>
    <row r="609" spans="21:22" ht="15.75" customHeight="1" x14ac:dyDescent="0.2">
      <c r="U609" s="32"/>
      <c r="V609" s="32"/>
    </row>
    <row r="610" spans="21:22" ht="15.75" customHeight="1" x14ac:dyDescent="0.2">
      <c r="U610" s="32"/>
      <c r="V610" s="32"/>
    </row>
    <row r="611" spans="21:22" ht="15.75" customHeight="1" x14ac:dyDescent="0.2">
      <c r="U611" s="32"/>
      <c r="V611" s="32"/>
    </row>
    <row r="612" spans="21:22" ht="15.75" customHeight="1" x14ac:dyDescent="0.2">
      <c r="U612" s="32"/>
      <c r="V612" s="32"/>
    </row>
    <row r="613" spans="21:22" ht="15.75" customHeight="1" x14ac:dyDescent="0.2">
      <c r="U613" s="32"/>
      <c r="V613" s="32"/>
    </row>
    <row r="614" spans="21:22" ht="15.75" customHeight="1" x14ac:dyDescent="0.2">
      <c r="U614" s="32"/>
      <c r="V614" s="32"/>
    </row>
    <row r="615" spans="21:22" ht="15.75" customHeight="1" x14ac:dyDescent="0.2">
      <c r="U615" s="32"/>
      <c r="V615" s="32"/>
    </row>
    <row r="616" spans="21:22" ht="15.75" customHeight="1" x14ac:dyDescent="0.2">
      <c r="U616" s="32"/>
      <c r="V616" s="32"/>
    </row>
    <row r="617" spans="21:22" ht="15.75" customHeight="1" x14ac:dyDescent="0.2">
      <c r="U617" s="32"/>
      <c r="V617" s="32"/>
    </row>
    <row r="618" spans="21:22" ht="15.75" customHeight="1" x14ac:dyDescent="0.2">
      <c r="U618" s="32"/>
      <c r="V618" s="32"/>
    </row>
    <row r="619" spans="21:22" ht="15.75" customHeight="1" x14ac:dyDescent="0.2">
      <c r="U619" s="32"/>
      <c r="V619" s="32"/>
    </row>
    <row r="620" spans="21:22" ht="15.75" customHeight="1" x14ac:dyDescent="0.2">
      <c r="U620" s="32"/>
      <c r="V620" s="32"/>
    </row>
    <row r="621" spans="21:22" ht="15.75" customHeight="1" x14ac:dyDescent="0.2">
      <c r="U621" s="32"/>
      <c r="V621" s="32"/>
    </row>
    <row r="622" spans="21:22" ht="15.75" customHeight="1" x14ac:dyDescent="0.2">
      <c r="U622" s="32"/>
      <c r="V622" s="32"/>
    </row>
    <row r="623" spans="21:22" ht="15.75" customHeight="1" x14ac:dyDescent="0.2">
      <c r="U623" s="32"/>
      <c r="V623" s="32"/>
    </row>
    <row r="624" spans="21:22" ht="15.75" customHeight="1" x14ac:dyDescent="0.2">
      <c r="U624" s="32"/>
      <c r="V624" s="32"/>
    </row>
    <row r="625" spans="21:22" ht="15.75" customHeight="1" x14ac:dyDescent="0.2">
      <c r="U625" s="32"/>
      <c r="V625" s="32"/>
    </row>
    <row r="626" spans="21:22" ht="15.75" customHeight="1" x14ac:dyDescent="0.2">
      <c r="U626" s="32"/>
      <c r="V626" s="32"/>
    </row>
    <row r="627" spans="21:22" ht="15.75" customHeight="1" x14ac:dyDescent="0.2">
      <c r="U627" s="32"/>
      <c r="V627" s="32"/>
    </row>
    <row r="628" spans="21:22" ht="15.75" customHeight="1" x14ac:dyDescent="0.2">
      <c r="U628" s="32"/>
      <c r="V628" s="32"/>
    </row>
    <row r="629" spans="21:22" ht="15.75" customHeight="1" x14ac:dyDescent="0.2">
      <c r="U629" s="32"/>
      <c r="V629" s="32"/>
    </row>
    <row r="630" spans="21:22" ht="15.75" customHeight="1" x14ac:dyDescent="0.2">
      <c r="U630" s="32"/>
      <c r="V630" s="32"/>
    </row>
    <row r="631" spans="21:22" ht="15.75" customHeight="1" x14ac:dyDescent="0.2">
      <c r="U631" s="32"/>
      <c r="V631" s="32"/>
    </row>
    <row r="632" spans="21:22" ht="15.75" customHeight="1" x14ac:dyDescent="0.2">
      <c r="U632" s="32"/>
      <c r="V632" s="32"/>
    </row>
    <row r="633" spans="21:22" ht="15.75" customHeight="1" x14ac:dyDescent="0.2">
      <c r="U633" s="32"/>
      <c r="V633" s="32"/>
    </row>
    <row r="634" spans="21:22" ht="15.75" customHeight="1" x14ac:dyDescent="0.2">
      <c r="U634" s="32"/>
      <c r="V634" s="32"/>
    </row>
    <row r="635" spans="21:22" ht="15.75" customHeight="1" x14ac:dyDescent="0.2">
      <c r="U635" s="32"/>
      <c r="V635" s="32"/>
    </row>
    <row r="636" spans="21:22" ht="15.75" customHeight="1" x14ac:dyDescent="0.2">
      <c r="U636" s="32"/>
      <c r="V636" s="32"/>
    </row>
    <row r="637" spans="21:22" ht="15.75" customHeight="1" x14ac:dyDescent="0.2">
      <c r="U637" s="32"/>
      <c r="V637" s="32"/>
    </row>
    <row r="638" spans="21:22" ht="15.75" customHeight="1" x14ac:dyDescent="0.2">
      <c r="U638" s="32"/>
      <c r="V638" s="32"/>
    </row>
    <row r="639" spans="21:22" ht="15.75" customHeight="1" x14ac:dyDescent="0.2">
      <c r="U639" s="32"/>
      <c r="V639" s="32"/>
    </row>
    <row r="640" spans="21:22" ht="15.75" customHeight="1" x14ac:dyDescent="0.2">
      <c r="U640" s="32"/>
      <c r="V640" s="32"/>
    </row>
    <row r="641" spans="21:22" ht="15.75" customHeight="1" x14ac:dyDescent="0.2">
      <c r="U641" s="32"/>
      <c r="V641" s="32"/>
    </row>
    <row r="642" spans="21:22" ht="15.75" customHeight="1" x14ac:dyDescent="0.2">
      <c r="U642" s="32"/>
      <c r="V642" s="32"/>
    </row>
    <row r="643" spans="21:22" ht="15.75" customHeight="1" x14ac:dyDescent="0.2">
      <c r="U643" s="32"/>
      <c r="V643" s="32"/>
    </row>
    <row r="644" spans="21:22" ht="15.75" customHeight="1" x14ac:dyDescent="0.2">
      <c r="U644" s="32"/>
      <c r="V644" s="32"/>
    </row>
    <row r="645" spans="21:22" ht="15.75" customHeight="1" x14ac:dyDescent="0.2">
      <c r="U645" s="32"/>
      <c r="V645" s="32"/>
    </row>
    <row r="646" spans="21:22" ht="15.75" customHeight="1" x14ac:dyDescent="0.2">
      <c r="U646" s="32"/>
      <c r="V646" s="32"/>
    </row>
    <row r="647" spans="21:22" ht="15.75" customHeight="1" x14ac:dyDescent="0.2">
      <c r="U647" s="32"/>
      <c r="V647" s="32"/>
    </row>
    <row r="648" spans="21:22" ht="15.75" customHeight="1" x14ac:dyDescent="0.2">
      <c r="U648" s="32"/>
      <c r="V648" s="32"/>
    </row>
    <row r="649" spans="21:22" ht="15.75" customHeight="1" x14ac:dyDescent="0.2">
      <c r="U649" s="32"/>
      <c r="V649" s="32"/>
    </row>
    <row r="650" spans="21:22" ht="15.75" customHeight="1" x14ac:dyDescent="0.2">
      <c r="U650" s="32"/>
      <c r="V650" s="32"/>
    </row>
    <row r="651" spans="21:22" ht="15.75" customHeight="1" x14ac:dyDescent="0.2">
      <c r="U651" s="32"/>
      <c r="V651" s="32"/>
    </row>
    <row r="652" spans="21:22" ht="15.75" customHeight="1" x14ac:dyDescent="0.2">
      <c r="U652" s="32"/>
      <c r="V652" s="32"/>
    </row>
    <row r="653" spans="21:22" ht="15.75" customHeight="1" x14ac:dyDescent="0.2">
      <c r="U653" s="32"/>
      <c r="V653" s="32"/>
    </row>
    <row r="654" spans="21:22" ht="15.75" customHeight="1" x14ac:dyDescent="0.2">
      <c r="U654" s="32"/>
      <c r="V654" s="32"/>
    </row>
    <row r="655" spans="21:22" ht="15.75" customHeight="1" x14ac:dyDescent="0.2">
      <c r="U655" s="32"/>
      <c r="V655" s="32"/>
    </row>
    <row r="656" spans="21:22" ht="15.75" customHeight="1" x14ac:dyDescent="0.2">
      <c r="U656" s="32"/>
      <c r="V656" s="32"/>
    </row>
    <row r="657" spans="21:22" ht="15.75" customHeight="1" x14ac:dyDescent="0.2">
      <c r="U657" s="32"/>
      <c r="V657" s="32"/>
    </row>
    <row r="658" spans="21:22" ht="15.75" customHeight="1" x14ac:dyDescent="0.2">
      <c r="U658" s="32"/>
      <c r="V658" s="32"/>
    </row>
    <row r="659" spans="21:22" ht="15.75" customHeight="1" x14ac:dyDescent="0.2">
      <c r="U659" s="32"/>
      <c r="V659" s="32"/>
    </row>
    <row r="660" spans="21:22" ht="15.75" customHeight="1" x14ac:dyDescent="0.2">
      <c r="U660" s="32"/>
      <c r="V660" s="32"/>
    </row>
    <row r="661" spans="21:22" ht="15.75" customHeight="1" x14ac:dyDescent="0.2">
      <c r="U661" s="32"/>
      <c r="V661" s="32"/>
    </row>
    <row r="662" spans="21:22" ht="15.75" customHeight="1" x14ac:dyDescent="0.2">
      <c r="U662" s="32"/>
      <c r="V662" s="32"/>
    </row>
    <row r="663" spans="21:22" ht="15.75" customHeight="1" x14ac:dyDescent="0.2">
      <c r="U663" s="32"/>
      <c r="V663" s="32"/>
    </row>
    <row r="664" spans="21:22" ht="15.75" customHeight="1" x14ac:dyDescent="0.2">
      <c r="U664" s="32"/>
      <c r="V664" s="32"/>
    </row>
    <row r="665" spans="21:22" ht="15.75" customHeight="1" x14ac:dyDescent="0.2">
      <c r="U665" s="32"/>
      <c r="V665" s="32"/>
    </row>
    <row r="666" spans="21:22" ht="15.75" customHeight="1" x14ac:dyDescent="0.2">
      <c r="U666" s="32"/>
      <c r="V666" s="32"/>
    </row>
    <row r="667" spans="21:22" ht="15.75" customHeight="1" x14ac:dyDescent="0.2">
      <c r="U667" s="32"/>
      <c r="V667" s="32"/>
    </row>
    <row r="668" spans="21:22" ht="15.75" customHeight="1" x14ac:dyDescent="0.2">
      <c r="U668" s="32"/>
      <c r="V668" s="32"/>
    </row>
    <row r="669" spans="21:22" ht="15.75" customHeight="1" x14ac:dyDescent="0.2">
      <c r="U669" s="32"/>
      <c r="V669" s="32"/>
    </row>
    <row r="670" spans="21:22" ht="15.75" customHeight="1" x14ac:dyDescent="0.2">
      <c r="U670" s="32"/>
      <c r="V670" s="32"/>
    </row>
    <row r="671" spans="21:22" ht="15.75" customHeight="1" x14ac:dyDescent="0.2">
      <c r="U671" s="32"/>
      <c r="V671" s="32"/>
    </row>
    <row r="672" spans="21:22" ht="15.75" customHeight="1" x14ac:dyDescent="0.2">
      <c r="U672" s="32"/>
      <c r="V672" s="32"/>
    </row>
    <row r="673" spans="21:22" ht="15.75" customHeight="1" x14ac:dyDescent="0.2">
      <c r="U673" s="32"/>
      <c r="V673" s="32"/>
    </row>
    <row r="674" spans="21:22" ht="15.75" customHeight="1" x14ac:dyDescent="0.2">
      <c r="U674" s="32"/>
      <c r="V674" s="32"/>
    </row>
    <row r="675" spans="21:22" ht="15.75" customHeight="1" x14ac:dyDescent="0.2">
      <c r="U675" s="32"/>
      <c r="V675" s="32"/>
    </row>
    <row r="676" spans="21:22" ht="15.75" customHeight="1" x14ac:dyDescent="0.2">
      <c r="U676" s="32"/>
      <c r="V676" s="32"/>
    </row>
    <row r="677" spans="21:22" ht="15.75" customHeight="1" x14ac:dyDescent="0.2">
      <c r="U677" s="32"/>
      <c r="V677" s="32"/>
    </row>
    <row r="678" spans="21:22" ht="15.75" customHeight="1" x14ac:dyDescent="0.2">
      <c r="U678" s="32"/>
      <c r="V678" s="32"/>
    </row>
    <row r="679" spans="21:22" ht="15.75" customHeight="1" x14ac:dyDescent="0.2">
      <c r="U679" s="32"/>
      <c r="V679" s="32"/>
    </row>
    <row r="680" spans="21:22" ht="15.75" customHeight="1" x14ac:dyDescent="0.2">
      <c r="U680" s="32"/>
      <c r="V680" s="32"/>
    </row>
    <row r="681" spans="21:22" ht="15.75" customHeight="1" x14ac:dyDescent="0.2">
      <c r="U681" s="32"/>
      <c r="V681" s="32"/>
    </row>
    <row r="682" spans="21:22" ht="15.75" customHeight="1" x14ac:dyDescent="0.2">
      <c r="U682" s="32"/>
      <c r="V682" s="32"/>
    </row>
    <row r="683" spans="21:22" ht="15.75" customHeight="1" x14ac:dyDescent="0.2">
      <c r="U683" s="32"/>
      <c r="V683" s="32"/>
    </row>
    <row r="684" spans="21:22" ht="15.75" customHeight="1" x14ac:dyDescent="0.2">
      <c r="U684" s="32"/>
      <c r="V684" s="32"/>
    </row>
    <row r="685" spans="21:22" ht="15.75" customHeight="1" x14ac:dyDescent="0.2">
      <c r="U685" s="32"/>
      <c r="V685" s="32"/>
    </row>
    <row r="686" spans="21:22" ht="15.75" customHeight="1" x14ac:dyDescent="0.2">
      <c r="U686" s="32"/>
      <c r="V686" s="32"/>
    </row>
    <row r="687" spans="21:22" ht="15.75" customHeight="1" x14ac:dyDescent="0.2">
      <c r="U687" s="32"/>
      <c r="V687" s="32"/>
    </row>
    <row r="688" spans="21:22" ht="15.75" customHeight="1" x14ac:dyDescent="0.2">
      <c r="U688" s="32"/>
      <c r="V688" s="32"/>
    </row>
    <row r="689" spans="21:22" ht="15.75" customHeight="1" x14ac:dyDescent="0.2">
      <c r="U689" s="32"/>
      <c r="V689" s="32"/>
    </row>
    <row r="690" spans="21:22" ht="15.75" customHeight="1" x14ac:dyDescent="0.2">
      <c r="U690" s="32"/>
      <c r="V690" s="32"/>
    </row>
    <row r="691" spans="21:22" ht="15.75" customHeight="1" x14ac:dyDescent="0.2">
      <c r="U691" s="32"/>
      <c r="V691" s="32"/>
    </row>
    <row r="692" spans="21:22" ht="15.75" customHeight="1" x14ac:dyDescent="0.2">
      <c r="U692" s="32"/>
      <c r="V692" s="32"/>
    </row>
    <row r="693" spans="21:22" ht="15.75" customHeight="1" x14ac:dyDescent="0.2">
      <c r="U693" s="32"/>
      <c r="V693" s="32"/>
    </row>
    <row r="694" spans="21:22" ht="15.75" customHeight="1" x14ac:dyDescent="0.2">
      <c r="U694" s="32"/>
      <c r="V694" s="32"/>
    </row>
    <row r="695" spans="21:22" ht="15.75" customHeight="1" x14ac:dyDescent="0.2">
      <c r="U695" s="32"/>
      <c r="V695" s="32"/>
    </row>
    <row r="696" spans="21:22" ht="15.75" customHeight="1" x14ac:dyDescent="0.2">
      <c r="U696" s="32"/>
      <c r="V696" s="32"/>
    </row>
    <row r="697" spans="21:22" ht="15.75" customHeight="1" x14ac:dyDescent="0.2">
      <c r="U697" s="32"/>
      <c r="V697" s="32"/>
    </row>
    <row r="698" spans="21:22" ht="15.75" customHeight="1" x14ac:dyDescent="0.2">
      <c r="U698" s="32"/>
      <c r="V698" s="32"/>
    </row>
    <row r="699" spans="21:22" ht="15.75" customHeight="1" x14ac:dyDescent="0.2">
      <c r="U699" s="32"/>
      <c r="V699" s="32"/>
    </row>
    <row r="700" spans="21:22" ht="15.75" customHeight="1" x14ac:dyDescent="0.2">
      <c r="U700" s="32"/>
      <c r="V700" s="32"/>
    </row>
    <row r="701" spans="21:22" ht="15.75" customHeight="1" x14ac:dyDescent="0.2">
      <c r="U701" s="32"/>
      <c r="V701" s="32"/>
    </row>
    <row r="702" spans="21:22" ht="15.75" customHeight="1" x14ac:dyDescent="0.2">
      <c r="U702" s="32"/>
      <c r="V702" s="32"/>
    </row>
    <row r="703" spans="21:22" ht="15.75" customHeight="1" x14ac:dyDescent="0.2">
      <c r="U703" s="32"/>
      <c r="V703" s="32"/>
    </row>
    <row r="704" spans="21:22" ht="15.75" customHeight="1" x14ac:dyDescent="0.2">
      <c r="U704" s="32"/>
      <c r="V704" s="32"/>
    </row>
    <row r="705" spans="21:22" ht="15.75" customHeight="1" x14ac:dyDescent="0.2">
      <c r="U705" s="32"/>
      <c r="V705" s="32"/>
    </row>
    <row r="706" spans="21:22" ht="15.75" customHeight="1" x14ac:dyDescent="0.2">
      <c r="U706" s="32"/>
      <c r="V706" s="32"/>
    </row>
    <row r="707" spans="21:22" ht="15.75" customHeight="1" x14ac:dyDescent="0.2">
      <c r="U707" s="32"/>
      <c r="V707" s="32"/>
    </row>
    <row r="708" spans="21:22" ht="15.75" customHeight="1" x14ac:dyDescent="0.2">
      <c r="U708" s="32"/>
      <c r="V708" s="32"/>
    </row>
    <row r="709" spans="21:22" ht="15.75" customHeight="1" x14ac:dyDescent="0.2">
      <c r="U709" s="32"/>
      <c r="V709" s="32"/>
    </row>
    <row r="710" spans="21:22" ht="15.75" customHeight="1" x14ac:dyDescent="0.2">
      <c r="U710" s="32"/>
      <c r="V710" s="32"/>
    </row>
    <row r="711" spans="21:22" ht="15.75" customHeight="1" x14ac:dyDescent="0.2">
      <c r="U711" s="32"/>
      <c r="V711" s="32"/>
    </row>
    <row r="712" spans="21:22" ht="15.75" customHeight="1" x14ac:dyDescent="0.2">
      <c r="U712" s="32"/>
      <c r="V712" s="32"/>
    </row>
    <row r="713" spans="21:22" ht="15.75" customHeight="1" x14ac:dyDescent="0.2">
      <c r="U713" s="32"/>
      <c r="V713" s="32"/>
    </row>
    <row r="714" spans="21:22" ht="15.75" customHeight="1" x14ac:dyDescent="0.2">
      <c r="U714" s="32"/>
      <c r="V714" s="32"/>
    </row>
    <row r="715" spans="21:22" ht="15.75" customHeight="1" x14ac:dyDescent="0.2">
      <c r="U715" s="32"/>
      <c r="V715" s="32"/>
    </row>
    <row r="716" spans="21:22" ht="15.75" customHeight="1" x14ac:dyDescent="0.2">
      <c r="U716" s="32"/>
      <c r="V716" s="32"/>
    </row>
    <row r="717" spans="21:22" ht="15.75" customHeight="1" x14ac:dyDescent="0.2">
      <c r="U717" s="32"/>
      <c r="V717" s="32"/>
    </row>
    <row r="718" spans="21:22" ht="15.75" customHeight="1" x14ac:dyDescent="0.2">
      <c r="U718" s="32"/>
      <c r="V718" s="32"/>
    </row>
    <row r="719" spans="21:22" ht="15.75" customHeight="1" x14ac:dyDescent="0.2">
      <c r="U719" s="32"/>
      <c r="V719" s="32"/>
    </row>
    <row r="720" spans="21:22" ht="15.75" customHeight="1" x14ac:dyDescent="0.2">
      <c r="U720" s="32"/>
      <c r="V720" s="32"/>
    </row>
    <row r="721" spans="21:22" ht="15.75" customHeight="1" x14ac:dyDescent="0.2">
      <c r="U721" s="32"/>
      <c r="V721" s="32"/>
    </row>
    <row r="722" spans="21:22" ht="15.75" customHeight="1" x14ac:dyDescent="0.2">
      <c r="U722" s="32"/>
      <c r="V722" s="32"/>
    </row>
    <row r="723" spans="21:22" ht="15.75" customHeight="1" x14ac:dyDescent="0.2">
      <c r="U723" s="32"/>
      <c r="V723" s="32"/>
    </row>
    <row r="724" spans="21:22" ht="15.75" customHeight="1" x14ac:dyDescent="0.2">
      <c r="U724" s="32"/>
      <c r="V724" s="32"/>
    </row>
    <row r="725" spans="21:22" ht="15.75" customHeight="1" x14ac:dyDescent="0.2">
      <c r="U725" s="32"/>
      <c r="V725" s="32"/>
    </row>
    <row r="726" spans="21:22" ht="15.75" customHeight="1" x14ac:dyDescent="0.2">
      <c r="U726" s="32"/>
      <c r="V726" s="32"/>
    </row>
    <row r="727" spans="21:22" ht="15.75" customHeight="1" x14ac:dyDescent="0.2">
      <c r="U727" s="32"/>
      <c r="V727" s="32"/>
    </row>
    <row r="728" spans="21:22" ht="15.75" customHeight="1" x14ac:dyDescent="0.2">
      <c r="U728" s="32"/>
      <c r="V728" s="32"/>
    </row>
    <row r="729" spans="21:22" ht="15.75" customHeight="1" x14ac:dyDescent="0.2">
      <c r="U729" s="32"/>
      <c r="V729" s="32"/>
    </row>
    <row r="730" spans="21:22" ht="15.75" customHeight="1" x14ac:dyDescent="0.2">
      <c r="U730" s="32"/>
      <c r="V730" s="32"/>
    </row>
    <row r="731" spans="21:22" ht="15.75" customHeight="1" x14ac:dyDescent="0.2">
      <c r="U731" s="32"/>
      <c r="V731" s="32"/>
    </row>
    <row r="732" spans="21:22" ht="15.75" customHeight="1" x14ac:dyDescent="0.2">
      <c r="U732" s="32"/>
      <c r="V732" s="32"/>
    </row>
    <row r="733" spans="21:22" ht="15.75" customHeight="1" x14ac:dyDescent="0.2">
      <c r="U733" s="32"/>
      <c r="V733" s="32"/>
    </row>
    <row r="734" spans="21:22" ht="15.75" customHeight="1" x14ac:dyDescent="0.2">
      <c r="U734" s="32"/>
      <c r="V734" s="32"/>
    </row>
    <row r="735" spans="21:22" ht="15.75" customHeight="1" x14ac:dyDescent="0.2">
      <c r="U735" s="32"/>
      <c r="V735" s="32"/>
    </row>
    <row r="736" spans="21:22" ht="15.75" customHeight="1" x14ac:dyDescent="0.2">
      <c r="U736" s="32"/>
      <c r="V736" s="32"/>
    </row>
    <row r="737" spans="21:22" ht="15.75" customHeight="1" x14ac:dyDescent="0.2">
      <c r="U737" s="32"/>
      <c r="V737" s="32"/>
    </row>
    <row r="738" spans="21:22" ht="15.75" customHeight="1" x14ac:dyDescent="0.2">
      <c r="U738" s="32"/>
      <c r="V738" s="32"/>
    </row>
    <row r="739" spans="21:22" ht="15.75" customHeight="1" x14ac:dyDescent="0.2">
      <c r="U739" s="32"/>
      <c r="V739" s="32"/>
    </row>
    <row r="740" spans="21:22" ht="15.75" customHeight="1" x14ac:dyDescent="0.2">
      <c r="U740" s="32"/>
      <c r="V740" s="32"/>
    </row>
    <row r="741" spans="21:22" ht="15.75" customHeight="1" x14ac:dyDescent="0.2">
      <c r="U741" s="32"/>
      <c r="V741" s="32"/>
    </row>
    <row r="742" spans="21:22" ht="15.75" customHeight="1" x14ac:dyDescent="0.2">
      <c r="U742" s="32"/>
      <c r="V742" s="32"/>
    </row>
    <row r="743" spans="21:22" ht="15.75" customHeight="1" x14ac:dyDescent="0.2">
      <c r="U743" s="32"/>
      <c r="V743" s="32"/>
    </row>
    <row r="744" spans="21:22" ht="15.75" customHeight="1" x14ac:dyDescent="0.2">
      <c r="U744" s="32"/>
      <c r="V744" s="32"/>
    </row>
    <row r="745" spans="21:22" ht="15.75" customHeight="1" x14ac:dyDescent="0.2">
      <c r="U745" s="32"/>
      <c r="V745" s="32"/>
    </row>
    <row r="746" spans="21:22" ht="15.75" customHeight="1" x14ac:dyDescent="0.2">
      <c r="U746" s="32"/>
      <c r="V746" s="32"/>
    </row>
    <row r="747" spans="21:22" ht="15.75" customHeight="1" x14ac:dyDescent="0.2">
      <c r="U747" s="32"/>
      <c r="V747" s="32"/>
    </row>
    <row r="748" spans="21:22" ht="15.75" customHeight="1" x14ac:dyDescent="0.2">
      <c r="U748" s="32"/>
      <c r="V748" s="32"/>
    </row>
    <row r="749" spans="21:22" ht="15.75" customHeight="1" x14ac:dyDescent="0.2">
      <c r="U749" s="32"/>
      <c r="V749" s="32"/>
    </row>
    <row r="750" spans="21:22" ht="15.75" customHeight="1" x14ac:dyDescent="0.2">
      <c r="U750" s="32"/>
      <c r="V750" s="32"/>
    </row>
    <row r="751" spans="21:22" ht="15.75" customHeight="1" x14ac:dyDescent="0.2">
      <c r="U751" s="32"/>
      <c r="V751" s="32"/>
    </row>
    <row r="752" spans="21:22" ht="15.75" customHeight="1" x14ac:dyDescent="0.2">
      <c r="U752" s="32"/>
      <c r="V752" s="32"/>
    </row>
    <row r="753" spans="21:22" ht="15.75" customHeight="1" x14ac:dyDescent="0.2">
      <c r="U753" s="32"/>
      <c r="V753" s="32"/>
    </row>
    <row r="754" spans="21:22" ht="15.75" customHeight="1" x14ac:dyDescent="0.2">
      <c r="U754" s="32"/>
      <c r="V754" s="32"/>
    </row>
    <row r="755" spans="21:22" ht="15.75" customHeight="1" x14ac:dyDescent="0.2">
      <c r="U755" s="32"/>
      <c r="V755" s="32"/>
    </row>
    <row r="756" spans="21:22" ht="15.75" customHeight="1" x14ac:dyDescent="0.2">
      <c r="U756" s="32"/>
      <c r="V756" s="32"/>
    </row>
    <row r="757" spans="21:22" ht="15.75" customHeight="1" x14ac:dyDescent="0.2">
      <c r="U757" s="32"/>
      <c r="V757" s="32"/>
    </row>
    <row r="758" spans="21:22" ht="15.75" customHeight="1" x14ac:dyDescent="0.2">
      <c r="U758" s="32"/>
      <c r="V758" s="32"/>
    </row>
    <row r="759" spans="21:22" ht="15.75" customHeight="1" x14ac:dyDescent="0.2">
      <c r="U759" s="32"/>
      <c r="V759" s="32"/>
    </row>
    <row r="760" spans="21:22" ht="15.75" customHeight="1" x14ac:dyDescent="0.2">
      <c r="U760" s="32"/>
      <c r="V760" s="32"/>
    </row>
    <row r="761" spans="21:22" ht="15.75" customHeight="1" x14ac:dyDescent="0.2">
      <c r="U761" s="32"/>
      <c r="V761" s="32"/>
    </row>
    <row r="762" spans="21:22" ht="15.75" customHeight="1" x14ac:dyDescent="0.2">
      <c r="U762" s="32"/>
      <c r="V762" s="32"/>
    </row>
    <row r="763" spans="21:22" ht="15.75" customHeight="1" x14ac:dyDescent="0.2">
      <c r="U763" s="32"/>
      <c r="V763" s="32"/>
    </row>
    <row r="764" spans="21:22" ht="15.75" customHeight="1" x14ac:dyDescent="0.2">
      <c r="U764" s="32"/>
      <c r="V764" s="32"/>
    </row>
    <row r="765" spans="21:22" ht="15.75" customHeight="1" x14ac:dyDescent="0.2">
      <c r="U765" s="32"/>
      <c r="V765" s="32"/>
    </row>
    <row r="766" spans="21:22" ht="15.75" customHeight="1" x14ac:dyDescent="0.2">
      <c r="U766" s="32"/>
      <c r="V766" s="32"/>
    </row>
    <row r="767" spans="21:22" ht="15.75" customHeight="1" x14ac:dyDescent="0.2">
      <c r="U767" s="32"/>
      <c r="V767" s="32"/>
    </row>
    <row r="768" spans="21:22" ht="15.75" customHeight="1" x14ac:dyDescent="0.2">
      <c r="U768" s="32"/>
      <c r="V768" s="32"/>
    </row>
    <row r="769" spans="21:22" ht="15.75" customHeight="1" x14ac:dyDescent="0.2">
      <c r="U769" s="32"/>
      <c r="V769" s="32"/>
    </row>
    <row r="770" spans="21:22" ht="15.75" customHeight="1" x14ac:dyDescent="0.2">
      <c r="U770" s="32"/>
      <c r="V770" s="32"/>
    </row>
    <row r="771" spans="21:22" ht="15.75" customHeight="1" x14ac:dyDescent="0.2">
      <c r="U771" s="32"/>
      <c r="V771" s="32"/>
    </row>
    <row r="772" spans="21:22" ht="15.75" customHeight="1" x14ac:dyDescent="0.2">
      <c r="U772" s="32"/>
      <c r="V772" s="32"/>
    </row>
    <row r="773" spans="21:22" ht="15.75" customHeight="1" x14ac:dyDescent="0.2">
      <c r="U773" s="32"/>
      <c r="V773" s="32"/>
    </row>
    <row r="774" spans="21:22" ht="15.75" customHeight="1" x14ac:dyDescent="0.2">
      <c r="U774" s="32"/>
      <c r="V774" s="32"/>
    </row>
    <row r="775" spans="21:22" ht="15.75" customHeight="1" x14ac:dyDescent="0.2">
      <c r="U775" s="32"/>
      <c r="V775" s="32"/>
    </row>
    <row r="776" spans="21:22" ht="15.75" customHeight="1" x14ac:dyDescent="0.2">
      <c r="U776" s="32"/>
      <c r="V776" s="32"/>
    </row>
    <row r="777" spans="21:22" ht="15.75" customHeight="1" x14ac:dyDescent="0.2">
      <c r="U777" s="32"/>
      <c r="V777" s="32"/>
    </row>
    <row r="778" spans="21:22" ht="15.75" customHeight="1" x14ac:dyDescent="0.2">
      <c r="U778" s="32"/>
      <c r="V778" s="32"/>
    </row>
    <row r="779" spans="21:22" ht="15.75" customHeight="1" x14ac:dyDescent="0.2">
      <c r="U779" s="32"/>
      <c r="V779" s="32"/>
    </row>
    <row r="780" spans="21:22" ht="15.75" customHeight="1" x14ac:dyDescent="0.2">
      <c r="U780" s="32"/>
      <c r="V780" s="32"/>
    </row>
    <row r="781" spans="21:22" ht="15.75" customHeight="1" x14ac:dyDescent="0.2">
      <c r="U781" s="32"/>
      <c r="V781" s="32"/>
    </row>
    <row r="782" spans="21:22" ht="15.75" customHeight="1" x14ac:dyDescent="0.2">
      <c r="U782" s="32"/>
      <c r="V782" s="32"/>
    </row>
    <row r="783" spans="21:22" ht="15.75" customHeight="1" x14ac:dyDescent="0.2">
      <c r="U783" s="32"/>
      <c r="V783" s="32"/>
    </row>
    <row r="784" spans="21:22" ht="15.75" customHeight="1" x14ac:dyDescent="0.2">
      <c r="U784" s="32"/>
      <c r="V784" s="32"/>
    </row>
    <row r="785" spans="21:22" ht="15.75" customHeight="1" x14ac:dyDescent="0.2">
      <c r="U785" s="32"/>
      <c r="V785" s="32"/>
    </row>
    <row r="786" spans="21:22" ht="15.75" customHeight="1" x14ac:dyDescent="0.2">
      <c r="U786" s="32"/>
      <c r="V786" s="32"/>
    </row>
    <row r="787" spans="21:22" ht="15.75" customHeight="1" x14ac:dyDescent="0.2">
      <c r="U787" s="32"/>
      <c r="V787" s="32"/>
    </row>
    <row r="788" spans="21:22" ht="15.75" customHeight="1" x14ac:dyDescent="0.2">
      <c r="U788" s="32"/>
      <c r="V788" s="32"/>
    </row>
    <row r="789" spans="21:22" ht="15.75" customHeight="1" x14ac:dyDescent="0.2">
      <c r="U789" s="32"/>
      <c r="V789" s="32"/>
    </row>
    <row r="790" spans="21:22" ht="15.75" customHeight="1" x14ac:dyDescent="0.2">
      <c r="U790" s="32"/>
      <c r="V790" s="32"/>
    </row>
    <row r="791" spans="21:22" ht="15.75" customHeight="1" x14ac:dyDescent="0.2">
      <c r="U791" s="32"/>
      <c r="V791" s="32"/>
    </row>
    <row r="792" spans="21:22" ht="15.75" customHeight="1" x14ac:dyDescent="0.2">
      <c r="U792" s="32"/>
      <c r="V792" s="32"/>
    </row>
    <row r="793" spans="21:22" ht="15.75" customHeight="1" x14ac:dyDescent="0.2">
      <c r="U793" s="32"/>
      <c r="V793" s="32"/>
    </row>
    <row r="794" spans="21:22" ht="15.75" customHeight="1" x14ac:dyDescent="0.2">
      <c r="U794" s="32"/>
      <c r="V794" s="32"/>
    </row>
    <row r="795" spans="21:22" ht="15.75" customHeight="1" x14ac:dyDescent="0.2">
      <c r="U795" s="32"/>
      <c r="V795" s="32"/>
    </row>
    <row r="796" spans="21:22" ht="15.75" customHeight="1" x14ac:dyDescent="0.2">
      <c r="U796" s="32"/>
      <c r="V796" s="32"/>
    </row>
    <row r="797" spans="21:22" ht="15.75" customHeight="1" x14ac:dyDescent="0.2">
      <c r="U797" s="32"/>
      <c r="V797" s="32"/>
    </row>
    <row r="798" spans="21:22" ht="15.75" customHeight="1" x14ac:dyDescent="0.2">
      <c r="U798" s="32"/>
      <c r="V798" s="32"/>
    </row>
    <row r="799" spans="21:22" ht="15.75" customHeight="1" x14ac:dyDescent="0.2">
      <c r="U799" s="32"/>
      <c r="V799" s="32"/>
    </row>
    <row r="800" spans="21:22" ht="15.75" customHeight="1" x14ac:dyDescent="0.2">
      <c r="U800" s="32"/>
      <c r="V800" s="32"/>
    </row>
    <row r="801" spans="21:22" ht="15.75" customHeight="1" x14ac:dyDescent="0.2">
      <c r="U801" s="32"/>
      <c r="V801" s="32"/>
    </row>
    <row r="802" spans="21:22" ht="15.75" customHeight="1" x14ac:dyDescent="0.2">
      <c r="U802" s="32"/>
      <c r="V802" s="32"/>
    </row>
    <row r="803" spans="21:22" ht="15.75" customHeight="1" x14ac:dyDescent="0.2">
      <c r="U803" s="32"/>
      <c r="V803" s="32"/>
    </row>
    <row r="804" spans="21:22" ht="15.75" customHeight="1" x14ac:dyDescent="0.2">
      <c r="U804" s="32"/>
      <c r="V804" s="32"/>
    </row>
    <row r="805" spans="21:22" ht="15.75" customHeight="1" x14ac:dyDescent="0.2">
      <c r="U805" s="32"/>
      <c r="V805" s="32"/>
    </row>
    <row r="806" spans="21:22" ht="15.75" customHeight="1" x14ac:dyDescent="0.2">
      <c r="U806" s="32"/>
      <c r="V806" s="32"/>
    </row>
    <row r="807" spans="21:22" ht="15.75" customHeight="1" x14ac:dyDescent="0.2">
      <c r="U807" s="32"/>
      <c r="V807" s="32"/>
    </row>
    <row r="808" spans="21:22" ht="15.75" customHeight="1" x14ac:dyDescent="0.2">
      <c r="U808" s="32"/>
      <c r="V808" s="32"/>
    </row>
    <row r="809" spans="21:22" ht="15.75" customHeight="1" x14ac:dyDescent="0.2">
      <c r="U809" s="32"/>
      <c r="V809" s="32"/>
    </row>
    <row r="810" spans="21:22" ht="15.75" customHeight="1" x14ac:dyDescent="0.2">
      <c r="U810" s="32"/>
      <c r="V810" s="32"/>
    </row>
    <row r="811" spans="21:22" ht="15.75" customHeight="1" x14ac:dyDescent="0.2">
      <c r="U811" s="32"/>
      <c r="V811" s="32"/>
    </row>
    <row r="812" spans="21:22" ht="15.75" customHeight="1" x14ac:dyDescent="0.2">
      <c r="U812" s="32"/>
      <c r="V812" s="32"/>
    </row>
    <row r="813" spans="21:22" ht="15.75" customHeight="1" x14ac:dyDescent="0.2">
      <c r="U813" s="32"/>
      <c r="V813" s="32"/>
    </row>
    <row r="814" spans="21:22" ht="15.75" customHeight="1" x14ac:dyDescent="0.2">
      <c r="U814" s="32"/>
      <c r="V814" s="32"/>
    </row>
    <row r="815" spans="21:22" ht="15.75" customHeight="1" x14ac:dyDescent="0.2">
      <c r="U815" s="32"/>
      <c r="V815" s="32"/>
    </row>
    <row r="816" spans="21:22" ht="15.75" customHeight="1" x14ac:dyDescent="0.2">
      <c r="U816" s="32"/>
      <c r="V816" s="32"/>
    </row>
    <row r="817" spans="21:22" ht="15.75" customHeight="1" x14ac:dyDescent="0.2">
      <c r="U817" s="32"/>
      <c r="V817" s="32"/>
    </row>
    <row r="818" spans="21:22" ht="15.75" customHeight="1" x14ac:dyDescent="0.2">
      <c r="U818" s="32"/>
      <c r="V818" s="32"/>
    </row>
    <row r="819" spans="21:22" ht="15.75" customHeight="1" x14ac:dyDescent="0.2">
      <c r="U819" s="32"/>
      <c r="V819" s="32"/>
    </row>
    <row r="820" spans="21:22" ht="15.75" customHeight="1" x14ac:dyDescent="0.2">
      <c r="U820" s="32"/>
      <c r="V820" s="32"/>
    </row>
    <row r="821" spans="21:22" ht="15.75" customHeight="1" x14ac:dyDescent="0.2">
      <c r="U821" s="32"/>
      <c r="V821" s="32"/>
    </row>
    <row r="822" spans="21:22" ht="15.75" customHeight="1" x14ac:dyDescent="0.2">
      <c r="U822" s="32"/>
      <c r="V822" s="32"/>
    </row>
    <row r="823" spans="21:22" ht="15.75" customHeight="1" x14ac:dyDescent="0.2">
      <c r="U823" s="32"/>
      <c r="V823" s="32"/>
    </row>
    <row r="824" spans="21:22" ht="15.75" customHeight="1" x14ac:dyDescent="0.2">
      <c r="U824" s="32"/>
      <c r="V824" s="32"/>
    </row>
    <row r="825" spans="21:22" ht="15.75" customHeight="1" x14ac:dyDescent="0.2">
      <c r="U825" s="32"/>
      <c r="V825" s="32"/>
    </row>
    <row r="826" spans="21:22" ht="15.75" customHeight="1" x14ac:dyDescent="0.2">
      <c r="U826" s="32"/>
      <c r="V826" s="32"/>
    </row>
    <row r="827" spans="21:22" ht="15.75" customHeight="1" x14ac:dyDescent="0.2">
      <c r="U827" s="32"/>
      <c r="V827" s="32"/>
    </row>
    <row r="828" spans="21:22" ht="15.75" customHeight="1" x14ac:dyDescent="0.2">
      <c r="U828" s="32"/>
      <c r="V828" s="32"/>
    </row>
    <row r="829" spans="21:22" ht="15.75" customHeight="1" x14ac:dyDescent="0.2">
      <c r="U829" s="32"/>
      <c r="V829" s="32"/>
    </row>
    <row r="830" spans="21:22" ht="15.75" customHeight="1" x14ac:dyDescent="0.2">
      <c r="U830" s="32"/>
      <c r="V830" s="32"/>
    </row>
    <row r="831" spans="21:22" ht="15.75" customHeight="1" x14ac:dyDescent="0.2">
      <c r="U831" s="32"/>
      <c r="V831" s="32"/>
    </row>
    <row r="832" spans="21:22" ht="15.75" customHeight="1" x14ac:dyDescent="0.2">
      <c r="U832" s="32"/>
      <c r="V832" s="32"/>
    </row>
    <row r="833" spans="21:22" ht="15.75" customHeight="1" x14ac:dyDescent="0.2">
      <c r="U833" s="32"/>
      <c r="V833" s="32"/>
    </row>
    <row r="834" spans="21:22" ht="15.75" customHeight="1" x14ac:dyDescent="0.2">
      <c r="U834" s="32"/>
      <c r="V834" s="32"/>
    </row>
    <row r="835" spans="21:22" ht="15.75" customHeight="1" x14ac:dyDescent="0.2">
      <c r="U835" s="32"/>
      <c r="V835" s="32"/>
    </row>
    <row r="836" spans="21:22" ht="15.75" customHeight="1" x14ac:dyDescent="0.2">
      <c r="U836" s="32"/>
      <c r="V836" s="32"/>
    </row>
    <row r="837" spans="21:22" ht="15.75" customHeight="1" x14ac:dyDescent="0.2">
      <c r="U837" s="32"/>
      <c r="V837" s="32"/>
    </row>
    <row r="838" spans="21:22" ht="15.75" customHeight="1" x14ac:dyDescent="0.2">
      <c r="U838" s="32"/>
      <c r="V838" s="32"/>
    </row>
    <row r="839" spans="21:22" ht="15.75" customHeight="1" x14ac:dyDescent="0.2">
      <c r="U839" s="32"/>
      <c r="V839" s="32"/>
    </row>
    <row r="840" spans="21:22" ht="15.75" customHeight="1" x14ac:dyDescent="0.2">
      <c r="U840" s="32"/>
      <c r="V840" s="32"/>
    </row>
    <row r="841" spans="21:22" ht="15.75" customHeight="1" x14ac:dyDescent="0.2">
      <c r="U841" s="32"/>
      <c r="V841" s="32"/>
    </row>
    <row r="842" spans="21:22" ht="15.75" customHeight="1" x14ac:dyDescent="0.2">
      <c r="U842" s="32"/>
      <c r="V842" s="32"/>
    </row>
    <row r="843" spans="21:22" ht="15.75" customHeight="1" x14ac:dyDescent="0.2">
      <c r="U843" s="32"/>
      <c r="V843" s="32"/>
    </row>
    <row r="844" spans="21:22" ht="15.75" customHeight="1" x14ac:dyDescent="0.2">
      <c r="U844" s="32"/>
      <c r="V844" s="32"/>
    </row>
    <row r="845" spans="21:22" ht="15.75" customHeight="1" x14ac:dyDescent="0.2">
      <c r="U845" s="32"/>
      <c r="V845" s="32"/>
    </row>
    <row r="846" spans="21:22" ht="15.75" customHeight="1" x14ac:dyDescent="0.2">
      <c r="U846" s="32"/>
      <c r="V846" s="32"/>
    </row>
    <row r="847" spans="21:22" ht="15.75" customHeight="1" x14ac:dyDescent="0.2">
      <c r="U847" s="32"/>
      <c r="V847" s="32"/>
    </row>
    <row r="848" spans="21:22" ht="15.75" customHeight="1" x14ac:dyDescent="0.2">
      <c r="U848" s="32"/>
      <c r="V848" s="32"/>
    </row>
    <row r="849" spans="21:22" ht="15.75" customHeight="1" x14ac:dyDescent="0.2">
      <c r="U849" s="32"/>
      <c r="V849" s="32"/>
    </row>
    <row r="850" spans="21:22" ht="15.75" customHeight="1" x14ac:dyDescent="0.2">
      <c r="U850" s="32"/>
      <c r="V850" s="32"/>
    </row>
    <row r="851" spans="21:22" ht="15.75" customHeight="1" x14ac:dyDescent="0.2">
      <c r="U851" s="32"/>
      <c r="V851" s="32"/>
    </row>
    <row r="852" spans="21:22" ht="15.75" customHeight="1" x14ac:dyDescent="0.2">
      <c r="U852" s="32"/>
      <c r="V852" s="32"/>
    </row>
    <row r="853" spans="21:22" ht="15.75" customHeight="1" x14ac:dyDescent="0.2">
      <c r="U853" s="32"/>
      <c r="V853" s="32"/>
    </row>
    <row r="854" spans="21:22" ht="15.75" customHeight="1" x14ac:dyDescent="0.2">
      <c r="U854" s="32"/>
      <c r="V854" s="32"/>
    </row>
    <row r="855" spans="21:22" ht="15.75" customHeight="1" x14ac:dyDescent="0.2">
      <c r="U855" s="32"/>
      <c r="V855" s="32"/>
    </row>
    <row r="856" spans="21:22" ht="15.75" customHeight="1" x14ac:dyDescent="0.2">
      <c r="U856" s="32"/>
      <c r="V856" s="32"/>
    </row>
    <row r="857" spans="21:22" ht="15.75" customHeight="1" x14ac:dyDescent="0.2">
      <c r="U857" s="32"/>
      <c r="V857" s="32"/>
    </row>
    <row r="858" spans="21:22" ht="15.75" customHeight="1" x14ac:dyDescent="0.2">
      <c r="U858" s="32"/>
      <c r="V858" s="32"/>
    </row>
    <row r="859" spans="21:22" ht="15.75" customHeight="1" x14ac:dyDescent="0.2">
      <c r="U859" s="32"/>
      <c r="V859" s="32"/>
    </row>
    <row r="860" spans="21:22" ht="15.75" customHeight="1" x14ac:dyDescent="0.2">
      <c r="U860" s="32"/>
      <c r="V860" s="32"/>
    </row>
    <row r="861" spans="21:22" ht="15.75" customHeight="1" x14ac:dyDescent="0.2">
      <c r="U861" s="32"/>
      <c r="V861" s="32"/>
    </row>
    <row r="862" spans="21:22" ht="15.75" customHeight="1" x14ac:dyDescent="0.2">
      <c r="U862" s="32"/>
      <c r="V862" s="32"/>
    </row>
    <row r="863" spans="21:22" ht="15.75" customHeight="1" x14ac:dyDescent="0.2">
      <c r="U863" s="32"/>
      <c r="V863" s="32"/>
    </row>
    <row r="864" spans="21:22" ht="15.75" customHeight="1" x14ac:dyDescent="0.2">
      <c r="U864" s="32"/>
      <c r="V864" s="32"/>
    </row>
    <row r="865" spans="21:22" ht="15.75" customHeight="1" x14ac:dyDescent="0.2">
      <c r="U865" s="32"/>
      <c r="V865" s="32"/>
    </row>
    <row r="866" spans="21:22" ht="15.75" customHeight="1" x14ac:dyDescent="0.2">
      <c r="U866" s="32"/>
      <c r="V866" s="32"/>
    </row>
    <row r="867" spans="21:22" ht="15.75" customHeight="1" x14ac:dyDescent="0.2">
      <c r="U867" s="32"/>
      <c r="V867" s="32"/>
    </row>
    <row r="868" spans="21:22" ht="15.75" customHeight="1" x14ac:dyDescent="0.2">
      <c r="U868" s="32"/>
      <c r="V868" s="32"/>
    </row>
    <row r="869" spans="21:22" ht="15.75" customHeight="1" x14ac:dyDescent="0.2">
      <c r="U869" s="32"/>
      <c r="V869" s="32"/>
    </row>
    <row r="870" spans="21:22" ht="15.75" customHeight="1" x14ac:dyDescent="0.2">
      <c r="U870" s="32"/>
      <c r="V870" s="32"/>
    </row>
    <row r="871" spans="21:22" ht="15.75" customHeight="1" x14ac:dyDescent="0.2">
      <c r="U871" s="32"/>
      <c r="V871" s="32"/>
    </row>
    <row r="872" spans="21:22" ht="15.75" customHeight="1" x14ac:dyDescent="0.2">
      <c r="U872" s="32"/>
      <c r="V872" s="32"/>
    </row>
    <row r="873" spans="21:22" ht="15.75" customHeight="1" x14ac:dyDescent="0.2">
      <c r="U873" s="32"/>
      <c r="V873" s="32"/>
    </row>
    <row r="874" spans="21:22" ht="15.75" customHeight="1" x14ac:dyDescent="0.2">
      <c r="U874" s="32"/>
      <c r="V874" s="32"/>
    </row>
    <row r="875" spans="21:22" ht="15.75" customHeight="1" x14ac:dyDescent="0.2">
      <c r="U875" s="32"/>
      <c r="V875" s="32"/>
    </row>
    <row r="876" spans="21:22" ht="15.75" customHeight="1" x14ac:dyDescent="0.2">
      <c r="U876" s="32"/>
      <c r="V876" s="32"/>
    </row>
    <row r="877" spans="21:22" ht="15.75" customHeight="1" x14ac:dyDescent="0.2">
      <c r="U877" s="32"/>
      <c r="V877" s="32"/>
    </row>
    <row r="878" spans="21:22" ht="15.75" customHeight="1" x14ac:dyDescent="0.2">
      <c r="U878" s="32"/>
      <c r="V878" s="32"/>
    </row>
    <row r="879" spans="21:22" ht="15.75" customHeight="1" x14ac:dyDescent="0.2">
      <c r="U879" s="32"/>
      <c r="V879" s="32"/>
    </row>
    <row r="880" spans="21:22" ht="15.75" customHeight="1" x14ac:dyDescent="0.2">
      <c r="U880" s="32"/>
      <c r="V880" s="32"/>
    </row>
    <row r="881" spans="21:22" ht="15.75" customHeight="1" x14ac:dyDescent="0.2">
      <c r="U881" s="32"/>
      <c r="V881" s="32"/>
    </row>
    <row r="882" spans="21:22" ht="15.75" customHeight="1" x14ac:dyDescent="0.2">
      <c r="U882" s="32"/>
      <c r="V882" s="32"/>
    </row>
    <row r="883" spans="21:22" ht="15.75" customHeight="1" x14ac:dyDescent="0.2">
      <c r="U883" s="32"/>
      <c r="V883" s="32"/>
    </row>
    <row r="884" spans="21:22" ht="15.75" customHeight="1" x14ac:dyDescent="0.2">
      <c r="U884" s="32"/>
      <c r="V884" s="32"/>
    </row>
    <row r="885" spans="21:22" ht="15.75" customHeight="1" x14ac:dyDescent="0.2">
      <c r="U885" s="32"/>
      <c r="V885" s="32"/>
    </row>
    <row r="886" spans="21:22" ht="15.75" customHeight="1" x14ac:dyDescent="0.2">
      <c r="U886" s="32"/>
      <c r="V886" s="32"/>
    </row>
    <row r="887" spans="21:22" ht="15.75" customHeight="1" x14ac:dyDescent="0.2">
      <c r="U887" s="32"/>
      <c r="V887" s="32"/>
    </row>
    <row r="888" spans="21:22" ht="15.75" customHeight="1" x14ac:dyDescent="0.2">
      <c r="U888" s="32"/>
      <c r="V888" s="32"/>
    </row>
    <row r="889" spans="21:22" ht="15.75" customHeight="1" x14ac:dyDescent="0.2">
      <c r="U889" s="32"/>
      <c r="V889" s="32"/>
    </row>
    <row r="890" spans="21:22" ht="15.75" customHeight="1" x14ac:dyDescent="0.2">
      <c r="U890" s="32"/>
      <c r="V890" s="32"/>
    </row>
    <row r="891" spans="21:22" ht="15.75" customHeight="1" x14ac:dyDescent="0.2">
      <c r="U891" s="32"/>
      <c r="V891" s="32"/>
    </row>
    <row r="892" spans="21:22" ht="15.75" customHeight="1" x14ac:dyDescent="0.2">
      <c r="U892" s="32"/>
      <c r="V892" s="32"/>
    </row>
    <row r="893" spans="21:22" ht="15.75" customHeight="1" x14ac:dyDescent="0.2">
      <c r="U893" s="32"/>
      <c r="V893" s="32"/>
    </row>
    <row r="894" spans="21:22" ht="15.75" customHeight="1" x14ac:dyDescent="0.2">
      <c r="U894" s="32"/>
      <c r="V894" s="32"/>
    </row>
    <row r="895" spans="21:22" ht="15.75" customHeight="1" x14ac:dyDescent="0.2">
      <c r="U895" s="32"/>
      <c r="V895" s="32"/>
    </row>
    <row r="896" spans="21:22" ht="15.75" customHeight="1" x14ac:dyDescent="0.2">
      <c r="U896" s="32"/>
      <c r="V896" s="32"/>
    </row>
    <row r="897" spans="21:22" ht="15.75" customHeight="1" x14ac:dyDescent="0.2">
      <c r="U897" s="32"/>
      <c r="V897" s="32"/>
    </row>
    <row r="898" spans="21:22" ht="15.75" customHeight="1" x14ac:dyDescent="0.2">
      <c r="U898" s="32"/>
      <c r="V898" s="32"/>
    </row>
    <row r="899" spans="21:22" ht="15.75" customHeight="1" x14ac:dyDescent="0.2">
      <c r="U899" s="32"/>
      <c r="V899" s="32"/>
    </row>
    <row r="900" spans="21:22" ht="15.75" customHeight="1" x14ac:dyDescent="0.2">
      <c r="U900" s="32"/>
      <c r="V900" s="32"/>
    </row>
    <row r="901" spans="21:22" ht="15.75" customHeight="1" x14ac:dyDescent="0.2">
      <c r="U901" s="32"/>
      <c r="V901" s="32"/>
    </row>
    <row r="902" spans="21:22" ht="15.75" customHeight="1" x14ac:dyDescent="0.2">
      <c r="U902" s="32"/>
      <c r="V902" s="32"/>
    </row>
    <row r="903" spans="21:22" ht="15.75" customHeight="1" x14ac:dyDescent="0.2">
      <c r="U903" s="32"/>
      <c r="V903" s="32"/>
    </row>
    <row r="904" spans="21:22" ht="15.75" customHeight="1" x14ac:dyDescent="0.2">
      <c r="U904" s="32"/>
      <c r="V904" s="32"/>
    </row>
    <row r="905" spans="21:22" ht="15.75" customHeight="1" x14ac:dyDescent="0.2">
      <c r="U905" s="32"/>
      <c r="V905" s="32"/>
    </row>
    <row r="906" spans="21:22" ht="15.75" customHeight="1" x14ac:dyDescent="0.2">
      <c r="U906" s="32"/>
      <c r="V906" s="32"/>
    </row>
    <row r="907" spans="21:22" ht="15.75" customHeight="1" x14ac:dyDescent="0.2">
      <c r="U907" s="32"/>
      <c r="V907" s="32"/>
    </row>
    <row r="908" spans="21:22" ht="15.75" customHeight="1" x14ac:dyDescent="0.2">
      <c r="U908" s="32"/>
      <c r="V908" s="32"/>
    </row>
    <row r="909" spans="21:22" ht="15.75" customHeight="1" x14ac:dyDescent="0.2">
      <c r="U909" s="32"/>
      <c r="V909" s="32"/>
    </row>
    <row r="910" spans="21:22" ht="15.75" customHeight="1" x14ac:dyDescent="0.2">
      <c r="U910" s="32"/>
      <c r="V910" s="32"/>
    </row>
    <row r="911" spans="21:22" ht="15.75" customHeight="1" x14ac:dyDescent="0.2">
      <c r="U911" s="32"/>
      <c r="V911" s="32"/>
    </row>
    <row r="912" spans="21:22" ht="15.75" customHeight="1" x14ac:dyDescent="0.2">
      <c r="U912" s="32"/>
      <c r="V912" s="32"/>
    </row>
    <row r="913" spans="21:22" ht="15.75" customHeight="1" x14ac:dyDescent="0.2">
      <c r="U913" s="32"/>
      <c r="V913" s="32"/>
    </row>
    <row r="914" spans="21:22" ht="15.75" customHeight="1" x14ac:dyDescent="0.2">
      <c r="U914" s="32"/>
      <c r="V914" s="32"/>
    </row>
    <row r="915" spans="21:22" ht="15.75" customHeight="1" x14ac:dyDescent="0.2">
      <c r="U915" s="32"/>
      <c r="V915" s="32"/>
    </row>
    <row r="916" spans="21:22" ht="15.75" customHeight="1" x14ac:dyDescent="0.2">
      <c r="U916" s="32"/>
      <c r="V916" s="32"/>
    </row>
    <row r="917" spans="21:22" ht="15.75" customHeight="1" x14ac:dyDescent="0.2">
      <c r="U917" s="32"/>
      <c r="V917" s="32"/>
    </row>
    <row r="918" spans="21:22" ht="15.75" customHeight="1" x14ac:dyDescent="0.2">
      <c r="U918" s="32"/>
      <c r="V918" s="32"/>
    </row>
    <row r="919" spans="21:22" ht="15.75" customHeight="1" x14ac:dyDescent="0.2">
      <c r="U919" s="32"/>
      <c r="V919" s="32"/>
    </row>
    <row r="920" spans="21:22" ht="15.75" customHeight="1" x14ac:dyDescent="0.2">
      <c r="U920" s="32"/>
      <c r="V920" s="32"/>
    </row>
    <row r="921" spans="21:22" ht="15.75" customHeight="1" x14ac:dyDescent="0.2">
      <c r="U921" s="32"/>
      <c r="V921" s="32"/>
    </row>
    <row r="922" spans="21:22" ht="15.75" customHeight="1" x14ac:dyDescent="0.2">
      <c r="U922" s="32"/>
      <c r="V922" s="32"/>
    </row>
    <row r="923" spans="21:22" ht="15.75" customHeight="1" x14ac:dyDescent="0.2">
      <c r="U923" s="32"/>
      <c r="V923" s="32"/>
    </row>
    <row r="924" spans="21:22" ht="15.75" customHeight="1" x14ac:dyDescent="0.2">
      <c r="U924" s="32"/>
      <c r="V924" s="32"/>
    </row>
    <row r="925" spans="21:22" ht="15.75" customHeight="1" x14ac:dyDescent="0.2">
      <c r="U925" s="32"/>
      <c r="V925" s="32"/>
    </row>
    <row r="926" spans="21:22" ht="15.75" customHeight="1" x14ac:dyDescent="0.2">
      <c r="U926" s="32"/>
      <c r="V926" s="32"/>
    </row>
    <row r="927" spans="21:22" ht="15.75" customHeight="1" x14ac:dyDescent="0.2">
      <c r="U927" s="32"/>
      <c r="V927" s="32"/>
    </row>
    <row r="928" spans="21:22" ht="15.75" customHeight="1" x14ac:dyDescent="0.2">
      <c r="U928" s="32"/>
      <c r="V928" s="32"/>
    </row>
    <row r="929" spans="21:22" ht="15.75" customHeight="1" x14ac:dyDescent="0.2">
      <c r="U929" s="32"/>
      <c r="V929" s="32"/>
    </row>
    <row r="930" spans="21:22" ht="15.75" customHeight="1" x14ac:dyDescent="0.2">
      <c r="U930" s="32"/>
      <c r="V930" s="32"/>
    </row>
    <row r="931" spans="21:22" ht="15.75" customHeight="1" x14ac:dyDescent="0.2">
      <c r="U931" s="32"/>
      <c r="V931" s="32"/>
    </row>
    <row r="932" spans="21:22" ht="15.75" customHeight="1" x14ac:dyDescent="0.2">
      <c r="U932" s="32"/>
      <c r="V932" s="32"/>
    </row>
    <row r="933" spans="21:22" ht="15.75" customHeight="1" x14ac:dyDescent="0.2">
      <c r="U933" s="32"/>
      <c r="V933" s="32"/>
    </row>
    <row r="934" spans="21:22" ht="15.75" customHeight="1" x14ac:dyDescent="0.2">
      <c r="U934" s="32"/>
      <c r="V934" s="32"/>
    </row>
    <row r="935" spans="21:22" ht="15.75" customHeight="1" x14ac:dyDescent="0.2">
      <c r="U935" s="32"/>
      <c r="V935" s="32"/>
    </row>
    <row r="936" spans="21:22" ht="15.75" customHeight="1" x14ac:dyDescent="0.2">
      <c r="U936" s="32"/>
      <c r="V936" s="32"/>
    </row>
    <row r="937" spans="21:22" ht="15.75" customHeight="1" x14ac:dyDescent="0.2">
      <c r="U937" s="32"/>
      <c r="V937" s="32"/>
    </row>
    <row r="938" spans="21:22" ht="15.75" customHeight="1" x14ac:dyDescent="0.2">
      <c r="U938" s="32"/>
      <c r="V938" s="32"/>
    </row>
    <row r="939" spans="21:22" ht="15.75" customHeight="1" x14ac:dyDescent="0.2">
      <c r="U939" s="32"/>
      <c r="V939" s="32"/>
    </row>
    <row r="940" spans="21:22" ht="15.75" customHeight="1" x14ac:dyDescent="0.2">
      <c r="U940" s="32"/>
      <c r="V940" s="32"/>
    </row>
    <row r="941" spans="21:22" ht="15.75" customHeight="1" x14ac:dyDescent="0.2">
      <c r="U941" s="32"/>
      <c r="V941" s="32"/>
    </row>
    <row r="942" spans="21:22" ht="15.75" customHeight="1" x14ac:dyDescent="0.2">
      <c r="U942" s="32"/>
      <c r="V942" s="32"/>
    </row>
    <row r="943" spans="21:22" ht="15.75" customHeight="1" x14ac:dyDescent="0.2">
      <c r="U943" s="32"/>
      <c r="V943" s="32"/>
    </row>
    <row r="944" spans="21:22" ht="15.75" customHeight="1" x14ac:dyDescent="0.2">
      <c r="U944" s="32"/>
      <c r="V944" s="32"/>
    </row>
    <row r="945" spans="21:22" ht="15.75" customHeight="1" x14ac:dyDescent="0.2">
      <c r="U945" s="32"/>
      <c r="V945" s="32"/>
    </row>
    <row r="946" spans="21:22" ht="15.75" customHeight="1" x14ac:dyDescent="0.2">
      <c r="U946" s="32"/>
      <c r="V946" s="32"/>
    </row>
    <row r="947" spans="21:22" ht="15.75" customHeight="1" x14ac:dyDescent="0.2">
      <c r="U947" s="32"/>
      <c r="V947" s="32"/>
    </row>
    <row r="948" spans="21:22" ht="15.75" customHeight="1" x14ac:dyDescent="0.2">
      <c r="U948" s="32"/>
      <c r="V948" s="32"/>
    </row>
    <row r="949" spans="21:22" ht="15.75" customHeight="1" x14ac:dyDescent="0.2">
      <c r="U949" s="32"/>
      <c r="V949" s="32"/>
    </row>
    <row r="950" spans="21:22" ht="15.75" customHeight="1" x14ac:dyDescent="0.2">
      <c r="U950" s="32"/>
      <c r="V950" s="32"/>
    </row>
    <row r="951" spans="21:22" ht="15.75" customHeight="1" x14ac:dyDescent="0.2">
      <c r="U951" s="32"/>
      <c r="V951" s="32"/>
    </row>
    <row r="952" spans="21:22" ht="15.75" customHeight="1" x14ac:dyDescent="0.2">
      <c r="U952" s="32"/>
      <c r="V952" s="32"/>
    </row>
    <row r="953" spans="21:22" ht="15.75" customHeight="1" x14ac:dyDescent="0.2">
      <c r="U953" s="32"/>
      <c r="V953" s="32"/>
    </row>
    <row r="954" spans="21:22" ht="15.75" customHeight="1" x14ac:dyDescent="0.2">
      <c r="U954" s="32"/>
      <c r="V954" s="32"/>
    </row>
    <row r="955" spans="21:22" ht="15.75" customHeight="1" x14ac:dyDescent="0.2">
      <c r="U955" s="32"/>
      <c r="V955" s="32"/>
    </row>
    <row r="956" spans="21:22" ht="15.75" customHeight="1" x14ac:dyDescent="0.2">
      <c r="U956" s="32"/>
      <c r="V956" s="32"/>
    </row>
    <row r="957" spans="21:22" ht="15.75" customHeight="1" x14ac:dyDescent="0.2">
      <c r="U957" s="32"/>
      <c r="V957" s="32"/>
    </row>
    <row r="958" spans="21:22" ht="15.75" customHeight="1" x14ac:dyDescent="0.2">
      <c r="U958" s="32"/>
      <c r="V958" s="32"/>
    </row>
    <row r="959" spans="21:22" ht="15.75" customHeight="1" x14ac:dyDescent="0.2">
      <c r="U959" s="32"/>
      <c r="V959" s="32"/>
    </row>
    <row r="960" spans="21:22" ht="15.75" customHeight="1" x14ac:dyDescent="0.2">
      <c r="U960" s="32"/>
      <c r="V960" s="32"/>
    </row>
    <row r="961" spans="21:22" ht="15.75" customHeight="1" x14ac:dyDescent="0.2">
      <c r="U961" s="32"/>
      <c r="V961" s="32"/>
    </row>
    <row r="962" spans="21:22" ht="15.75" customHeight="1" x14ac:dyDescent="0.2">
      <c r="U962" s="32"/>
      <c r="V962" s="32"/>
    </row>
    <row r="963" spans="21:22" ht="15.75" customHeight="1" x14ac:dyDescent="0.2">
      <c r="U963" s="32"/>
      <c r="V963" s="32"/>
    </row>
    <row r="964" spans="21:22" ht="15.75" customHeight="1" x14ac:dyDescent="0.2">
      <c r="U964" s="32"/>
      <c r="V964" s="32"/>
    </row>
    <row r="965" spans="21:22" ht="15.75" customHeight="1" x14ac:dyDescent="0.2">
      <c r="U965" s="32"/>
      <c r="V965" s="32"/>
    </row>
    <row r="966" spans="21:22" ht="15.75" customHeight="1" x14ac:dyDescent="0.2">
      <c r="U966" s="32"/>
      <c r="V966" s="32"/>
    </row>
    <row r="967" spans="21:22" ht="15.75" customHeight="1" x14ac:dyDescent="0.2">
      <c r="U967" s="32"/>
      <c r="V967" s="32"/>
    </row>
    <row r="968" spans="21:22" ht="15.75" customHeight="1" x14ac:dyDescent="0.2">
      <c r="U968" s="32"/>
      <c r="V968" s="32"/>
    </row>
    <row r="969" spans="21:22" ht="15.75" customHeight="1" x14ac:dyDescent="0.2">
      <c r="U969" s="32"/>
      <c r="V969" s="32"/>
    </row>
    <row r="970" spans="21:22" ht="15.75" customHeight="1" x14ac:dyDescent="0.2">
      <c r="U970" s="32"/>
      <c r="V970" s="32"/>
    </row>
    <row r="971" spans="21:22" ht="15.75" customHeight="1" x14ac:dyDescent="0.2">
      <c r="U971" s="32"/>
      <c r="V971" s="32"/>
    </row>
    <row r="972" spans="21:22" ht="15.75" customHeight="1" x14ac:dyDescent="0.2">
      <c r="U972" s="32"/>
      <c r="V972" s="32"/>
    </row>
    <row r="973" spans="21:22" ht="15.75" customHeight="1" x14ac:dyDescent="0.2">
      <c r="U973" s="32"/>
      <c r="V973" s="32"/>
    </row>
    <row r="974" spans="21:22" ht="15.75" customHeight="1" x14ac:dyDescent="0.2">
      <c r="U974" s="32"/>
      <c r="V974" s="32"/>
    </row>
    <row r="975" spans="21:22" ht="15.75" customHeight="1" x14ac:dyDescent="0.2">
      <c r="U975" s="32"/>
      <c r="V975" s="32"/>
    </row>
    <row r="976" spans="21:22" ht="15.75" customHeight="1" x14ac:dyDescent="0.2">
      <c r="U976" s="32"/>
      <c r="V976" s="32"/>
    </row>
    <row r="977" spans="21:22" ht="15.75" customHeight="1" x14ac:dyDescent="0.2">
      <c r="U977" s="32"/>
      <c r="V977" s="32"/>
    </row>
    <row r="978" spans="21:22" ht="15.75" customHeight="1" x14ac:dyDescent="0.2">
      <c r="U978" s="32"/>
      <c r="V978" s="32"/>
    </row>
    <row r="979" spans="21:22" ht="15.75" customHeight="1" x14ac:dyDescent="0.2">
      <c r="U979" s="32"/>
      <c r="V979" s="32"/>
    </row>
    <row r="980" spans="21:22" ht="15.75" customHeight="1" x14ac:dyDescent="0.2">
      <c r="U980" s="32"/>
      <c r="V980" s="32"/>
    </row>
    <row r="981" spans="21:22" ht="15.75" customHeight="1" x14ac:dyDescent="0.2">
      <c r="U981" s="32"/>
      <c r="V981" s="32"/>
    </row>
    <row r="982" spans="21:22" ht="15.75" customHeight="1" x14ac:dyDescent="0.2">
      <c r="U982" s="32"/>
      <c r="V982" s="32"/>
    </row>
    <row r="983" spans="21:22" ht="15.75" customHeight="1" x14ac:dyDescent="0.2">
      <c r="U983" s="32"/>
      <c r="V983" s="32"/>
    </row>
    <row r="984" spans="21:22" ht="15.75" customHeight="1" x14ac:dyDescent="0.2">
      <c r="U984" s="32"/>
      <c r="V984" s="32"/>
    </row>
    <row r="985" spans="21:22" ht="15.75" customHeight="1" x14ac:dyDescent="0.2">
      <c r="U985" s="32"/>
      <c r="V985" s="32"/>
    </row>
    <row r="986" spans="21:22" ht="15.75" customHeight="1" x14ac:dyDescent="0.2">
      <c r="U986" s="32"/>
      <c r="V986" s="32"/>
    </row>
    <row r="987" spans="21:22" ht="15.75" customHeight="1" x14ac:dyDescent="0.2">
      <c r="U987" s="32"/>
      <c r="V987" s="32"/>
    </row>
    <row r="988" spans="21:22" ht="15.75" customHeight="1" x14ac:dyDescent="0.2">
      <c r="U988" s="32"/>
      <c r="V988" s="32"/>
    </row>
    <row r="989" spans="21:22" ht="15.75" customHeight="1" x14ac:dyDescent="0.2">
      <c r="U989" s="32"/>
      <c r="V989" s="32"/>
    </row>
    <row r="990" spans="21:22" ht="15.75" customHeight="1" x14ac:dyDescent="0.2">
      <c r="U990" s="32"/>
      <c r="V990" s="32"/>
    </row>
    <row r="991" spans="21:22" ht="15.75" customHeight="1" x14ac:dyDescent="0.2">
      <c r="U991" s="32"/>
      <c r="V991" s="32"/>
    </row>
    <row r="992" spans="21:22" ht="15.75" customHeight="1" x14ac:dyDescent="0.2">
      <c r="U992" s="32"/>
      <c r="V992" s="32"/>
    </row>
    <row r="993" spans="21:22" ht="15.75" customHeight="1" x14ac:dyDescent="0.2">
      <c r="U993" s="32"/>
      <c r="V993" s="32"/>
    </row>
    <row r="994" spans="21:22" ht="15.75" customHeight="1" x14ac:dyDescent="0.2">
      <c r="U994" s="32"/>
      <c r="V994" s="32"/>
    </row>
    <row r="995" spans="21:22" ht="15.75" customHeight="1" x14ac:dyDescent="0.2">
      <c r="U995" s="32"/>
      <c r="V995" s="32"/>
    </row>
    <row r="996" spans="21:22" ht="15.75" customHeight="1" x14ac:dyDescent="0.2">
      <c r="U996" s="32"/>
      <c r="V996" s="32"/>
    </row>
    <row r="997" spans="21:22" ht="15.75" customHeight="1" x14ac:dyDescent="0.2">
      <c r="U997" s="32"/>
      <c r="V997" s="32"/>
    </row>
    <row r="998" spans="21:22" ht="15.75" customHeight="1" x14ac:dyDescent="0.2">
      <c r="U998" s="32"/>
      <c r="V998" s="32"/>
    </row>
    <row r="999" spans="21:22" ht="15.75" customHeight="1" x14ac:dyDescent="0.2">
      <c r="U999" s="32"/>
      <c r="V999" s="32"/>
    </row>
  </sheetData>
  <sheetProtection algorithmName="SHA-512" hashValue="Z0MZnbNwvgYxIW922VyGYZG/bWThM3Fa1cLKSVlOmoogyKquQIYbYZmtPNmwKV0931piodosLPP9REJ1GAqUFw==" saltValue="MPHG1Qt8YYiYDswYyqnTpw==" spinCount="100000" sheet="1" objects="1" scenarios="1"/>
  <mergeCells count="137">
    <mergeCell ref="B81:P81"/>
    <mergeCell ref="B83:P83"/>
    <mergeCell ref="B78:P78"/>
    <mergeCell ref="F79:F80"/>
    <mergeCell ref="E92:E97"/>
    <mergeCell ref="D92:D97"/>
    <mergeCell ref="E88:E89"/>
    <mergeCell ref="D88:D89"/>
    <mergeCell ref="E103:E104"/>
    <mergeCell ref="D103:D104"/>
    <mergeCell ref="E98:E102"/>
    <mergeCell ref="D98:D102"/>
    <mergeCell ref="U79:U80"/>
    <mergeCell ref="V79:V80"/>
    <mergeCell ref="W79:W80"/>
    <mergeCell ref="B68:P68"/>
    <mergeCell ref="F69:F77"/>
    <mergeCell ref="U69:U77"/>
    <mergeCell ref="V69:V77"/>
    <mergeCell ref="W69:W77"/>
    <mergeCell ref="B62:P62"/>
    <mergeCell ref="F63:F67"/>
    <mergeCell ref="U63:U67"/>
    <mergeCell ref="V63:V67"/>
    <mergeCell ref="W63:W67"/>
    <mergeCell ref="U60:U61"/>
    <mergeCell ref="V60:V61"/>
    <mergeCell ref="W60:W61"/>
    <mergeCell ref="B55:P55"/>
    <mergeCell ref="F56:F57"/>
    <mergeCell ref="U56:U57"/>
    <mergeCell ref="V56:V57"/>
    <mergeCell ref="W56:W57"/>
    <mergeCell ref="D60:D61"/>
    <mergeCell ref="U48:U54"/>
    <mergeCell ref="V48:V54"/>
    <mergeCell ref="W48:W54"/>
    <mergeCell ref="B42:P42"/>
    <mergeCell ref="F43:F46"/>
    <mergeCell ref="U43:U46"/>
    <mergeCell ref="V43:V46"/>
    <mergeCell ref="W43:W46"/>
    <mergeCell ref="B59:P59"/>
    <mergeCell ref="U37:U41"/>
    <mergeCell ref="V37:V41"/>
    <mergeCell ref="W37:W41"/>
    <mergeCell ref="B36:P36"/>
    <mergeCell ref="B33:P33"/>
    <mergeCell ref="F34:F35"/>
    <mergeCell ref="U34:U35"/>
    <mergeCell ref="V34:V35"/>
    <mergeCell ref="W34:W35"/>
    <mergeCell ref="U29:U32"/>
    <mergeCell ref="V29:V32"/>
    <mergeCell ref="W29:W32"/>
    <mergeCell ref="D26:D27"/>
    <mergeCell ref="F26:F27"/>
    <mergeCell ref="U26:U27"/>
    <mergeCell ref="V26:V27"/>
    <mergeCell ref="W26:W27"/>
    <mergeCell ref="F23:F24"/>
    <mergeCell ref="U23:U24"/>
    <mergeCell ref="V23:V24"/>
    <mergeCell ref="W23:W24"/>
    <mergeCell ref="B25:P25"/>
    <mergeCell ref="B28:P28"/>
    <mergeCell ref="D29:D30"/>
    <mergeCell ref="E29:E30"/>
    <mergeCell ref="F29:F32"/>
    <mergeCell ref="W20:W21"/>
    <mergeCell ref="B22:P22"/>
    <mergeCell ref="B19:P19"/>
    <mergeCell ref="A20:A21"/>
    <mergeCell ref="B20:B21"/>
    <mergeCell ref="C20:C21"/>
    <mergeCell ref="D20:D21"/>
    <mergeCell ref="E20:E21"/>
    <mergeCell ref="F20:F21"/>
    <mergeCell ref="U20:U21"/>
    <mergeCell ref="V20:V21"/>
    <mergeCell ref="U16:U18"/>
    <mergeCell ref="V16:V18"/>
    <mergeCell ref="W16:W18"/>
    <mergeCell ref="B13:P13"/>
    <mergeCell ref="B15:P15"/>
    <mergeCell ref="B16:B17"/>
    <mergeCell ref="C16:C17"/>
    <mergeCell ref="D16:D17"/>
    <mergeCell ref="E16:E17"/>
    <mergeCell ref="F16:F18"/>
    <mergeCell ref="A1:V2"/>
    <mergeCell ref="A4:D4"/>
    <mergeCell ref="L4:P4"/>
    <mergeCell ref="Q4:S4"/>
    <mergeCell ref="U4:W4"/>
    <mergeCell ref="T4:T5"/>
    <mergeCell ref="E4:E5"/>
    <mergeCell ref="F4:F5"/>
    <mergeCell ref="G4:G5"/>
    <mergeCell ref="H4:H5"/>
    <mergeCell ref="I4:I5"/>
    <mergeCell ref="U6:U10"/>
    <mergeCell ref="V6:V10"/>
    <mergeCell ref="W6:W10"/>
    <mergeCell ref="U11:U12"/>
    <mergeCell ref="V11:V12"/>
    <mergeCell ref="W11:W12"/>
    <mergeCell ref="B6:B12"/>
    <mergeCell ref="C6:C12"/>
    <mergeCell ref="D6:D12"/>
    <mergeCell ref="F11:F12"/>
    <mergeCell ref="F6:F10"/>
    <mergeCell ref="E6:E12"/>
    <mergeCell ref="B105:C105"/>
    <mergeCell ref="J4:J5"/>
    <mergeCell ref="K4:K5"/>
    <mergeCell ref="B48:B54"/>
    <mergeCell ref="F88:F89"/>
    <mergeCell ref="F92:F97"/>
    <mergeCell ref="F98:F102"/>
    <mergeCell ref="F103:F104"/>
    <mergeCell ref="B87:C87"/>
    <mergeCell ref="B88:C89"/>
    <mergeCell ref="B90:C90"/>
    <mergeCell ref="B91:C91"/>
    <mergeCell ref="B92:C97"/>
    <mergeCell ref="B98:C102"/>
    <mergeCell ref="B103:C104"/>
    <mergeCell ref="C29:C30"/>
    <mergeCell ref="C26:C27"/>
    <mergeCell ref="F37:F41"/>
    <mergeCell ref="E50:E51"/>
    <mergeCell ref="E53:E54"/>
    <mergeCell ref="B47:P47"/>
    <mergeCell ref="E48:E49"/>
    <mergeCell ref="F48:F54"/>
    <mergeCell ref="F60:F61"/>
  </mergeCells>
  <printOptions horizontalCentered="1"/>
  <pageMargins left="0.23622047244094491" right="0.23622047244094491" top="0.74803149606299213" bottom="0.74803149606299213" header="0.31496062992125984" footer="0.31496062992125984"/>
  <pageSetup paperSize="5" scale="30" fitToHeight="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C153-9876-468A-BE05-B716A19BC1CD}">
  <sheetPr>
    <pageSetUpPr fitToPage="1"/>
  </sheetPr>
  <dimension ref="A1:O934"/>
  <sheetViews>
    <sheetView showGridLines="0" view="pageBreakPreview" topLeftCell="E1" zoomScale="60" zoomScaleNormal="60" workbookViewId="0">
      <selection activeCell="A4" sqref="A4:O58"/>
    </sheetView>
  </sheetViews>
  <sheetFormatPr baseColWidth="10" defaultColWidth="12.625" defaultRowHeight="15" customHeight="1" x14ac:dyDescent="0.2"/>
  <cols>
    <col min="1" max="1" width="24.5" style="2" customWidth="1"/>
    <col min="2" max="2" width="44.875" style="2" customWidth="1"/>
    <col min="3" max="3" width="28" style="2" customWidth="1"/>
    <col min="4" max="4" width="26.375" style="2" customWidth="1"/>
    <col min="5" max="5" width="41.5" style="2" customWidth="1"/>
    <col min="6" max="6" width="35.125" style="2" customWidth="1"/>
    <col min="7" max="7" width="31.625" style="25" customWidth="1"/>
    <col min="8" max="8" width="47" style="2" customWidth="1"/>
    <col min="9" max="9" width="15.125" style="2" customWidth="1"/>
    <col min="10" max="10" width="14.375" style="2" customWidth="1"/>
    <col min="11" max="11" width="13.375" style="2" customWidth="1"/>
    <col min="12" max="13" width="13.75" style="2" customWidth="1"/>
    <col min="14" max="14" width="15.875" style="2" customWidth="1"/>
    <col min="15" max="15" width="19.5" style="2" customWidth="1"/>
    <col min="16" max="16384" width="12.625" style="2"/>
  </cols>
  <sheetData>
    <row r="1" spans="1:15" ht="50.25" customHeight="1" x14ac:dyDescent="0.2">
      <c r="A1" s="211" t="s">
        <v>318</v>
      </c>
      <c r="B1" s="258"/>
      <c r="C1" s="258"/>
      <c r="D1" s="258"/>
      <c r="E1" s="258"/>
      <c r="F1" s="258"/>
      <c r="G1" s="258"/>
      <c r="H1" s="258"/>
      <c r="I1" s="258"/>
      <c r="J1" s="258"/>
      <c r="K1" s="258"/>
      <c r="L1" s="258"/>
      <c r="M1" s="258"/>
      <c r="N1" s="259"/>
      <c r="O1" s="1" t="s">
        <v>0</v>
      </c>
    </row>
    <row r="2" spans="1:15" ht="37.5" customHeight="1" x14ac:dyDescent="0.2">
      <c r="A2" s="260"/>
      <c r="B2" s="261"/>
      <c r="C2" s="261"/>
      <c r="D2" s="261"/>
      <c r="E2" s="261"/>
      <c r="F2" s="261"/>
      <c r="G2" s="261"/>
      <c r="H2" s="261"/>
      <c r="I2" s="261"/>
      <c r="J2" s="261"/>
      <c r="K2" s="261"/>
      <c r="L2" s="261"/>
      <c r="M2" s="261"/>
      <c r="N2" s="262"/>
      <c r="O2" s="1" t="s">
        <v>1</v>
      </c>
    </row>
    <row r="3" spans="1:15" ht="11.25" customHeight="1" x14ac:dyDescent="0.2">
      <c r="A3" s="3"/>
      <c r="B3" s="3"/>
      <c r="C3" s="3"/>
      <c r="D3" s="3"/>
      <c r="E3" s="3"/>
      <c r="F3" s="3"/>
      <c r="G3" s="4"/>
      <c r="H3" s="3"/>
      <c r="I3" s="3"/>
      <c r="J3" s="3"/>
      <c r="K3" s="5"/>
      <c r="L3" s="5"/>
      <c r="M3" s="5"/>
      <c r="N3" s="5"/>
      <c r="O3" s="5"/>
    </row>
    <row r="4" spans="1:15" ht="42.75" customHeight="1" x14ac:dyDescent="0.2">
      <c r="A4" s="217" t="s">
        <v>2</v>
      </c>
      <c r="B4" s="190"/>
      <c r="C4" s="190"/>
      <c r="D4" s="191"/>
      <c r="E4" s="168" t="s">
        <v>299</v>
      </c>
      <c r="F4" s="168" t="s">
        <v>368</v>
      </c>
      <c r="G4" s="168" t="s">
        <v>3</v>
      </c>
      <c r="H4" s="168" t="s">
        <v>4</v>
      </c>
      <c r="I4" s="168" t="s">
        <v>5</v>
      </c>
      <c r="J4" s="168" t="s">
        <v>6</v>
      </c>
      <c r="K4" s="168" t="s">
        <v>7</v>
      </c>
      <c r="L4" s="268" t="s">
        <v>280</v>
      </c>
      <c r="M4" s="227"/>
      <c r="N4" s="269"/>
      <c r="O4" s="244" t="s">
        <v>9</v>
      </c>
    </row>
    <row r="5" spans="1:15" ht="33" customHeight="1" x14ac:dyDescent="0.2">
      <c r="A5" s="121" t="s">
        <v>10</v>
      </c>
      <c r="B5" s="64" t="s">
        <v>11</v>
      </c>
      <c r="C5" s="64" t="s">
        <v>12</v>
      </c>
      <c r="D5" s="64" t="s">
        <v>13</v>
      </c>
      <c r="E5" s="169"/>
      <c r="F5" s="169"/>
      <c r="G5" s="169"/>
      <c r="H5" s="169"/>
      <c r="I5" s="169"/>
      <c r="J5" s="169"/>
      <c r="K5" s="169"/>
      <c r="L5" s="122" t="s">
        <v>15</v>
      </c>
      <c r="M5" s="122" t="s">
        <v>16</v>
      </c>
      <c r="N5" s="122" t="s">
        <v>17</v>
      </c>
      <c r="O5" s="245"/>
    </row>
    <row r="6" spans="1:15" s="31" customFormat="1" ht="107.25" customHeight="1" x14ac:dyDescent="0.2">
      <c r="A6" s="123" t="s">
        <v>21</v>
      </c>
      <c r="B6" s="124" t="s">
        <v>22</v>
      </c>
      <c r="C6" s="125" t="s">
        <v>23</v>
      </c>
      <c r="D6" s="125" t="s">
        <v>24</v>
      </c>
      <c r="E6" s="126" t="s">
        <v>283</v>
      </c>
      <c r="F6" s="125" t="s">
        <v>281</v>
      </c>
      <c r="G6" s="125" t="s">
        <v>394</v>
      </c>
      <c r="H6" s="125" t="s">
        <v>395</v>
      </c>
      <c r="I6" s="124" t="s">
        <v>26</v>
      </c>
      <c r="J6" s="125" t="s">
        <v>31</v>
      </c>
      <c r="K6" s="125" t="s">
        <v>32</v>
      </c>
      <c r="L6" s="125">
        <v>100</v>
      </c>
      <c r="M6" s="127"/>
      <c r="N6" s="128">
        <f t="shared" ref="N6" si="0">M6/L6</f>
        <v>0</v>
      </c>
      <c r="O6" s="123" t="s">
        <v>312</v>
      </c>
    </row>
    <row r="7" spans="1:15" s="31" customFormat="1" x14ac:dyDescent="0.2">
      <c r="A7" s="129"/>
      <c r="B7" s="264" t="s">
        <v>51</v>
      </c>
      <c r="C7" s="264"/>
      <c r="D7" s="264"/>
      <c r="E7" s="264"/>
      <c r="F7" s="264"/>
      <c r="G7" s="264"/>
      <c r="H7" s="264"/>
      <c r="I7" s="264"/>
      <c r="J7" s="264"/>
      <c r="K7" s="264"/>
      <c r="L7" s="264"/>
      <c r="M7" s="265"/>
      <c r="N7" s="130">
        <f>+AVERAGE(N6)</f>
        <v>0</v>
      </c>
      <c r="O7" s="131"/>
    </row>
    <row r="8" spans="1:15" s="31" customFormat="1" ht="86.25" customHeight="1" x14ac:dyDescent="0.2">
      <c r="A8" s="250" t="s">
        <v>65</v>
      </c>
      <c r="B8" s="252" t="s">
        <v>66</v>
      </c>
      <c r="C8" s="247" t="s">
        <v>67</v>
      </c>
      <c r="D8" s="247" t="s">
        <v>68</v>
      </c>
      <c r="E8" s="247" t="s">
        <v>69</v>
      </c>
      <c r="F8" s="247" t="s">
        <v>70</v>
      </c>
      <c r="G8" s="132" t="s">
        <v>396</v>
      </c>
      <c r="H8" s="124" t="s">
        <v>397</v>
      </c>
      <c r="I8" s="133" t="s">
        <v>26</v>
      </c>
      <c r="J8" s="133" t="s">
        <v>31</v>
      </c>
      <c r="K8" s="133" t="s">
        <v>28</v>
      </c>
      <c r="L8" s="133">
        <v>100</v>
      </c>
      <c r="M8" s="134"/>
      <c r="N8" s="135">
        <f t="shared" ref="N8" si="1">M8/L8</f>
        <v>0</v>
      </c>
      <c r="O8" s="136" t="s">
        <v>50</v>
      </c>
    </row>
    <row r="9" spans="1:15" s="31" customFormat="1" ht="112.5" customHeight="1" x14ac:dyDescent="0.2">
      <c r="A9" s="255"/>
      <c r="B9" s="252"/>
      <c r="C9" s="247"/>
      <c r="D9" s="247"/>
      <c r="E9" s="247"/>
      <c r="F9" s="247"/>
      <c r="G9" s="132" t="s">
        <v>398</v>
      </c>
      <c r="H9" s="124" t="s">
        <v>399</v>
      </c>
      <c r="I9" s="125" t="s">
        <v>26</v>
      </c>
      <c r="J9" s="125" t="s">
        <v>31</v>
      </c>
      <c r="K9" s="125" t="s">
        <v>28</v>
      </c>
      <c r="L9" s="125">
        <v>100</v>
      </c>
      <c r="M9" s="134"/>
      <c r="N9" s="128">
        <f t="shared" ref="N9" si="2">M9/L9</f>
        <v>0</v>
      </c>
      <c r="O9" s="137" t="s">
        <v>50</v>
      </c>
    </row>
    <row r="10" spans="1:15" s="31" customFormat="1" ht="112.5" customHeight="1" x14ac:dyDescent="0.2">
      <c r="A10" s="255"/>
      <c r="B10" s="252"/>
      <c r="C10" s="247"/>
      <c r="D10" s="247"/>
      <c r="E10" s="247"/>
      <c r="F10" s="247"/>
      <c r="G10" s="132" t="s">
        <v>369</v>
      </c>
      <c r="H10" s="138" t="s">
        <v>370</v>
      </c>
      <c r="I10" s="132" t="s">
        <v>26</v>
      </c>
      <c r="J10" s="132" t="s">
        <v>31</v>
      </c>
      <c r="K10" s="132" t="s">
        <v>28</v>
      </c>
      <c r="L10" s="132">
        <v>100</v>
      </c>
      <c r="M10" s="134"/>
      <c r="N10" s="139">
        <f t="shared" ref="N10" si="3">M10/L10</f>
        <v>0</v>
      </c>
      <c r="O10" s="132" t="s">
        <v>50</v>
      </c>
    </row>
    <row r="11" spans="1:15" s="31" customFormat="1" x14ac:dyDescent="0.2">
      <c r="A11" s="263"/>
      <c r="B11" s="266" t="s">
        <v>74</v>
      </c>
      <c r="C11" s="266"/>
      <c r="D11" s="266"/>
      <c r="E11" s="266"/>
      <c r="F11" s="266"/>
      <c r="G11" s="266"/>
      <c r="H11" s="266"/>
      <c r="I11" s="266"/>
      <c r="J11" s="266"/>
      <c r="K11" s="266"/>
      <c r="L11" s="266"/>
      <c r="M11" s="267"/>
      <c r="N11" s="140">
        <f>+AVERAGE(N8:N10)</f>
        <v>0</v>
      </c>
      <c r="O11" s="141"/>
    </row>
    <row r="12" spans="1:15" s="31" customFormat="1" ht="131.25" customHeight="1" x14ac:dyDescent="0.2">
      <c r="A12" s="142" t="s">
        <v>75</v>
      </c>
      <c r="B12" s="143" t="s">
        <v>76</v>
      </c>
      <c r="C12" s="125" t="s">
        <v>77</v>
      </c>
      <c r="D12" s="133" t="s">
        <v>78</v>
      </c>
      <c r="E12" s="133" t="s">
        <v>79</v>
      </c>
      <c r="F12" s="125" t="s">
        <v>371</v>
      </c>
      <c r="G12" s="133" t="s">
        <v>372</v>
      </c>
      <c r="H12" s="125" t="s">
        <v>373</v>
      </c>
      <c r="I12" s="133" t="s">
        <v>26</v>
      </c>
      <c r="J12" s="133" t="s">
        <v>31</v>
      </c>
      <c r="K12" s="133" t="s">
        <v>28</v>
      </c>
      <c r="L12" s="133">
        <v>100</v>
      </c>
      <c r="M12" s="134"/>
      <c r="N12" s="135">
        <f t="shared" ref="N12" si="4">M12/L12</f>
        <v>0</v>
      </c>
      <c r="O12" s="136" t="s">
        <v>50</v>
      </c>
    </row>
    <row r="13" spans="1:15" s="31" customFormat="1" x14ac:dyDescent="0.2">
      <c r="A13" s="144"/>
      <c r="B13" s="264" t="s">
        <v>85</v>
      </c>
      <c r="C13" s="264"/>
      <c r="D13" s="264"/>
      <c r="E13" s="264"/>
      <c r="F13" s="264"/>
      <c r="G13" s="264"/>
      <c r="H13" s="264"/>
      <c r="I13" s="264"/>
      <c r="J13" s="264"/>
      <c r="K13" s="264"/>
      <c r="L13" s="264"/>
      <c r="M13" s="265"/>
      <c r="N13" s="130">
        <f>+AVERAGE(N12:N12)</f>
        <v>0</v>
      </c>
      <c r="O13" s="145"/>
    </row>
    <row r="14" spans="1:15" s="31" customFormat="1" ht="90.75" customHeight="1" x14ac:dyDescent="0.2">
      <c r="A14" s="144"/>
      <c r="B14" s="252" t="s">
        <v>93</v>
      </c>
      <c r="C14" s="247" t="s">
        <v>94</v>
      </c>
      <c r="D14" s="247" t="s">
        <v>95</v>
      </c>
      <c r="E14" s="247" t="s">
        <v>96</v>
      </c>
      <c r="F14" s="251" t="s">
        <v>374</v>
      </c>
      <c r="G14" s="133" t="s">
        <v>375</v>
      </c>
      <c r="H14" s="133" t="s">
        <v>376</v>
      </c>
      <c r="I14" s="133" t="s">
        <v>26</v>
      </c>
      <c r="J14" s="133" t="s">
        <v>31</v>
      </c>
      <c r="K14" s="133" t="s">
        <v>28</v>
      </c>
      <c r="L14" s="133">
        <v>100</v>
      </c>
      <c r="M14" s="134"/>
      <c r="N14" s="135">
        <f>M14/L14</f>
        <v>0</v>
      </c>
      <c r="O14" s="136" t="s">
        <v>324</v>
      </c>
    </row>
    <row r="15" spans="1:15" s="31" customFormat="1" ht="90.75" customHeight="1" x14ac:dyDescent="0.2">
      <c r="A15" s="144"/>
      <c r="B15" s="252"/>
      <c r="C15" s="247"/>
      <c r="D15" s="247"/>
      <c r="E15" s="247"/>
      <c r="F15" s="246"/>
      <c r="G15" s="133" t="s">
        <v>377</v>
      </c>
      <c r="H15" s="133" t="s">
        <v>378</v>
      </c>
      <c r="I15" s="133" t="s">
        <v>26</v>
      </c>
      <c r="J15" s="133" t="s">
        <v>31</v>
      </c>
      <c r="K15" s="133" t="s">
        <v>28</v>
      </c>
      <c r="L15" s="133">
        <v>100</v>
      </c>
      <c r="M15" s="134"/>
      <c r="N15" s="135"/>
      <c r="O15" s="136" t="s">
        <v>324</v>
      </c>
    </row>
    <row r="16" spans="1:15" s="31" customFormat="1" ht="86.25" customHeight="1" x14ac:dyDescent="0.2">
      <c r="A16" s="144"/>
      <c r="B16" s="252" t="s">
        <v>100</v>
      </c>
      <c r="C16" s="247" t="s">
        <v>94</v>
      </c>
      <c r="D16" s="247" t="s">
        <v>284</v>
      </c>
      <c r="E16" s="247" t="s">
        <v>101</v>
      </c>
      <c r="F16" s="246"/>
      <c r="G16" s="133" t="s">
        <v>316</v>
      </c>
      <c r="H16" s="133" t="s">
        <v>319</v>
      </c>
      <c r="I16" s="133" t="s">
        <v>26</v>
      </c>
      <c r="J16" s="133" t="s">
        <v>31</v>
      </c>
      <c r="K16" s="133" t="s">
        <v>28</v>
      </c>
      <c r="L16" s="133">
        <v>100</v>
      </c>
      <c r="M16" s="134"/>
      <c r="N16" s="135">
        <f>M16/L16</f>
        <v>0</v>
      </c>
      <c r="O16" s="136" t="s">
        <v>324</v>
      </c>
    </row>
    <row r="17" spans="1:15" s="31" customFormat="1" ht="72.75" customHeight="1" x14ac:dyDescent="0.2">
      <c r="A17" s="144"/>
      <c r="B17" s="252"/>
      <c r="C17" s="247"/>
      <c r="D17" s="247"/>
      <c r="E17" s="247"/>
      <c r="F17" s="246"/>
      <c r="G17" s="125" t="s">
        <v>317</v>
      </c>
      <c r="H17" s="125" t="s">
        <v>320</v>
      </c>
      <c r="I17" s="125" t="s">
        <v>26</v>
      </c>
      <c r="J17" s="125" t="s">
        <v>31</v>
      </c>
      <c r="K17" s="125" t="s">
        <v>28</v>
      </c>
      <c r="L17" s="125">
        <v>100</v>
      </c>
      <c r="M17" s="134"/>
      <c r="N17" s="128">
        <f>M17/L17</f>
        <v>0</v>
      </c>
      <c r="O17" s="137" t="s">
        <v>324</v>
      </c>
    </row>
    <row r="18" spans="1:15" s="31" customFormat="1" ht="85.5" customHeight="1" x14ac:dyDescent="0.2">
      <c r="A18" s="144"/>
      <c r="B18" s="253"/>
      <c r="C18" s="250"/>
      <c r="D18" s="250"/>
      <c r="E18" s="250"/>
      <c r="F18" s="246"/>
      <c r="G18" s="123" t="s">
        <v>379</v>
      </c>
      <c r="H18" s="125" t="s">
        <v>380</v>
      </c>
      <c r="I18" s="125" t="s">
        <v>26</v>
      </c>
      <c r="J18" s="125" t="s">
        <v>31</v>
      </c>
      <c r="K18" s="125" t="s">
        <v>28</v>
      </c>
      <c r="L18" s="125">
        <v>100</v>
      </c>
      <c r="M18" s="134"/>
      <c r="N18" s="128">
        <f>M18/L18</f>
        <v>0</v>
      </c>
      <c r="O18" s="137" t="s">
        <v>324</v>
      </c>
    </row>
    <row r="19" spans="1:15" s="31" customFormat="1" x14ac:dyDescent="0.2">
      <c r="A19" s="144"/>
      <c r="B19" s="248" t="s">
        <v>108</v>
      </c>
      <c r="C19" s="249"/>
      <c r="D19" s="249"/>
      <c r="E19" s="249"/>
      <c r="F19" s="249"/>
      <c r="G19" s="249"/>
      <c r="H19" s="249"/>
      <c r="I19" s="249"/>
      <c r="J19" s="249"/>
      <c r="K19" s="249"/>
      <c r="L19" s="249"/>
      <c r="M19" s="249"/>
      <c r="N19" s="146">
        <f>+AVERAGE(N14:N18)</f>
        <v>0</v>
      </c>
      <c r="O19" s="147"/>
    </row>
    <row r="20" spans="1:15" s="31" customFormat="1" ht="93" customHeight="1" x14ac:dyDescent="0.2">
      <c r="A20" s="144"/>
      <c r="B20" s="254" t="s">
        <v>109</v>
      </c>
      <c r="C20" s="255" t="s">
        <v>110</v>
      </c>
      <c r="D20" s="255" t="s">
        <v>111</v>
      </c>
      <c r="E20" s="255" t="s">
        <v>112</v>
      </c>
      <c r="F20" s="246" t="s">
        <v>303</v>
      </c>
      <c r="G20" s="148" t="s">
        <v>381</v>
      </c>
      <c r="H20" s="148" t="s">
        <v>382</v>
      </c>
      <c r="I20" s="148" t="s">
        <v>26</v>
      </c>
      <c r="J20" s="148" t="s">
        <v>31</v>
      </c>
      <c r="K20" s="148" t="s">
        <v>32</v>
      </c>
      <c r="L20" s="148">
        <v>100</v>
      </c>
      <c r="M20" s="149"/>
      <c r="N20" s="150">
        <f t="shared" ref="N20:N21" si="5">M20/L20</f>
        <v>0</v>
      </c>
      <c r="O20" s="151" t="s">
        <v>312</v>
      </c>
    </row>
    <row r="21" spans="1:15" s="31" customFormat="1" ht="68.25" customHeight="1" x14ac:dyDescent="0.2">
      <c r="A21" s="144"/>
      <c r="B21" s="254"/>
      <c r="C21" s="255"/>
      <c r="D21" s="255"/>
      <c r="E21" s="255"/>
      <c r="F21" s="246"/>
      <c r="G21" s="125" t="s">
        <v>314</v>
      </c>
      <c r="H21" s="125" t="s">
        <v>321</v>
      </c>
      <c r="I21" s="125" t="s">
        <v>26</v>
      </c>
      <c r="J21" s="125" t="s">
        <v>31</v>
      </c>
      <c r="K21" s="152" t="s">
        <v>28</v>
      </c>
      <c r="L21" s="125">
        <v>100</v>
      </c>
      <c r="M21" s="149"/>
      <c r="N21" s="128">
        <f t="shared" si="5"/>
        <v>0</v>
      </c>
      <c r="O21" s="136" t="s">
        <v>312</v>
      </c>
    </row>
    <row r="22" spans="1:15" s="31" customFormat="1" ht="96.75" customHeight="1" x14ac:dyDescent="0.2">
      <c r="A22" s="144"/>
      <c r="B22" s="254"/>
      <c r="C22" s="255"/>
      <c r="D22" s="255"/>
      <c r="E22" s="255"/>
      <c r="F22" s="246"/>
      <c r="G22" s="125" t="s">
        <v>383</v>
      </c>
      <c r="H22" s="125" t="s">
        <v>384</v>
      </c>
      <c r="I22" s="133" t="s">
        <v>26</v>
      </c>
      <c r="J22" s="133" t="s">
        <v>31</v>
      </c>
      <c r="K22" s="133" t="s">
        <v>32</v>
      </c>
      <c r="L22" s="133">
        <v>100</v>
      </c>
      <c r="M22" s="149"/>
      <c r="N22" s="135">
        <f t="shared" ref="N22" si="6">M22/L22</f>
        <v>0</v>
      </c>
      <c r="O22" s="137" t="s">
        <v>315</v>
      </c>
    </row>
    <row r="23" spans="1:15" s="31" customFormat="1" ht="100.5" customHeight="1" x14ac:dyDescent="0.2">
      <c r="A23" s="144"/>
      <c r="B23" s="254"/>
      <c r="C23" s="255"/>
      <c r="D23" s="255"/>
      <c r="E23" s="255"/>
      <c r="F23" s="246"/>
      <c r="G23" s="125" t="s">
        <v>385</v>
      </c>
      <c r="H23" s="125" t="s">
        <v>386</v>
      </c>
      <c r="I23" s="124" t="s">
        <v>26</v>
      </c>
      <c r="J23" s="125" t="s">
        <v>31</v>
      </c>
      <c r="K23" s="125" t="s">
        <v>32</v>
      </c>
      <c r="L23" s="133">
        <v>100</v>
      </c>
      <c r="M23" s="149"/>
      <c r="N23" s="135">
        <f t="shared" ref="N23:N28" si="7">M23/L23</f>
        <v>0</v>
      </c>
      <c r="O23" s="132" t="s">
        <v>114</v>
      </c>
    </row>
    <row r="24" spans="1:15" s="31" customFormat="1" x14ac:dyDescent="0.2">
      <c r="A24" s="144"/>
      <c r="B24" s="248" t="s">
        <v>119</v>
      </c>
      <c r="C24" s="257"/>
      <c r="D24" s="257"/>
      <c r="E24" s="257"/>
      <c r="F24" s="257"/>
      <c r="G24" s="257"/>
      <c r="H24" s="257"/>
      <c r="I24" s="257"/>
      <c r="J24" s="257"/>
      <c r="K24" s="257"/>
      <c r="L24" s="153"/>
      <c r="M24" s="154"/>
      <c r="N24" s="140">
        <f>+AVERAGE(N20:N23)</f>
        <v>0</v>
      </c>
      <c r="O24" s="141"/>
    </row>
    <row r="25" spans="1:15" s="31" customFormat="1" ht="78.75" customHeight="1" x14ac:dyDescent="0.2">
      <c r="A25" s="144"/>
      <c r="B25" s="252" t="s">
        <v>125</v>
      </c>
      <c r="C25" s="247" t="s">
        <v>121</v>
      </c>
      <c r="D25" s="247" t="s">
        <v>126</v>
      </c>
      <c r="E25" s="247" t="s">
        <v>125</v>
      </c>
      <c r="F25" s="247" t="s">
        <v>304</v>
      </c>
      <c r="G25" s="148" t="s">
        <v>387</v>
      </c>
      <c r="H25" s="148" t="s">
        <v>388</v>
      </c>
      <c r="I25" s="148" t="s">
        <v>26</v>
      </c>
      <c r="J25" s="148" t="s">
        <v>27</v>
      </c>
      <c r="K25" s="148" t="s">
        <v>28</v>
      </c>
      <c r="L25" s="133">
        <v>100</v>
      </c>
      <c r="M25" s="134"/>
      <c r="N25" s="135">
        <f t="shared" si="7"/>
        <v>0</v>
      </c>
      <c r="O25" s="136" t="s">
        <v>312</v>
      </c>
    </row>
    <row r="26" spans="1:15" s="31" customFormat="1" ht="77.25" customHeight="1" x14ac:dyDescent="0.2">
      <c r="A26" s="144"/>
      <c r="B26" s="252"/>
      <c r="C26" s="247"/>
      <c r="D26" s="247"/>
      <c r="E26" s="247"/>
      <c r="F26" s="247"/>
      <c r="G26" s="133" t="s">
        <v>389</v>
      </c>
      <c r="H26" s="133" t="s">
        <v>388</v>
      </c>
      <c r="I26" s="133" t="s">
        <v>26</v>
      </c>
      <c r="J26" s="133" t="s">
        <v>27</v>
      </c>
      <c r="K26" s="133" t="s">
        <v>28</v>
      </c>
      <c r="L26" s="133">
        <v>100</v>
      </c>
      <c r="M26" s="134"/>
      <c r="N26" s="135">
        <f t="shared" si="7"/>
        <v>0</v>
      </c>
      <c r="O26" s="136" t="s">
        <v>323</v>
      </c>
    </row>
    <row r="27" spans="1:15" s="31" customFormat="1" ht="95.25" customHeight="1" x14ac:dyDescent="0.2">
      <c r="A27" s="144"/>
      <c r="B27" s="252"/>
      <c r="C27" s="247"/>
      <c r="D27" s="247"/>
      <c r="E27" s="247"/>
      <c r="F27" s="247"/>
      <c r="G27" s="125" t="s">
        <v>390</v>
      </c>
      <c r="H27" s="125" t="s">
        <v>388</v>
      </c>
      <c r="I27" s="125" t="s">
        <v>26</v>
      </c>
      <c r="J27" s="125" t="s">
        <v>27</v>
      </c>
      <c r="K27" s="125" t="s">
        <v>28</v>
      </c>
      <c r="L27" s="125">
        <v>100</v>
      </c>
      <c r="M27" s="134"/>
      <c r="N27" s="135">
        <f t="shared" si="7"/>
        <v>0</v>
      </c>
      <c r="O27" s="137" t="s">
        <v>322</v>
      </c>
    </row>
    <row r="28" spans="1:15" s="31" customFormat="1" ht="95.25" customHeight="1" x14ac:dyDescent="0.2">
      <c r="A28" s="144"/>
      <c r="B28" s="252"/>
      <c r="C28" s="247"/>
      <c r="D28" s="247"/>
      <c r="E28" s="247"/>
      <c r="F28" s="247"/>
      <c r="G28" s="132" t="s">
        <v>391</v>
      </c>
      <c r="H28" s="132" t="s">
        <v>392</v>
      </c>
      <c r="I28" s="132" t="s">
        <v>26</v>
      </c>
      <c r="J28" s="132" t="s">
        <v>27</v>
      </c>
      <c r="K28" s="132" t="s">
        <v>28</v>
      </c>
      <c r="L28" s="132">
        <v>100</v>
      </c>
      <c r="M28" s="134"/>
      <c r="N28" s="135">
        <f t="shared" si="7"/>
        <v>0</v>
      </c>
      <c r="O28" s="137" t="s">
        <v>322</v>
      </c>
    </row>
    <row r="29" spans="1:15" x14ac:dyDescent="0.2">
      <c r="A29" s="155"/>
      <c r="B29" s="256" t="s">
        <v>137</v>
      </c>
      <c r="C29" s="227"/>
      <c r="D29" s="227"/>
      <c r="E29" s="227"/>
      <c r="F29" s="227"/>
      <c r="G29" s="227"/>
      <c r="H29" s="227"/>
      <c r="I29" s="227"/>
      <c r="J29" s="227"/>
      <c r="K29" s="227"/>
      <c r="L29" s="156"/>
      <c r="M29" s="157"/>
      <c r="N29" s="158">
        <f>+AVERAGE(N25:N28)</f>
        <v>0</v>
      </c>
      <c r="O29" s="159"/>
    </row>
    <row r="30" spans="1:15" ht="23.25" customHeight="1" x14ac:dyDescent="0.2">
      <c r="A30" s="85"/>
      <c r="B30" s="85"/>
      <c r="C30" s="85"/>
      <c r="D30" s="85"/>
      <c r="E30" s="85"/>
      <c r="F30" s="85"/>
      <c r="G30" s="86"/>
      <c r="H30" s="85"/>
      <c r="I30" s="85"/>
      <c r="J30" s="85"/>
      <c r="K30" s="85"/>
      <c r="L30" s="85"/>
      <c r="M30" s="85"/>
      <c r="N30" s="85"/>
      <c r="O30" s="85"/>
    </row>
    <row r="31" spans="1:15" ht="14.25" customHeight="1" x14ac:dyDescent="0.2">
      <c r="A31" s="87"/>
      <c r="B31" s="87"/>
      <c r="C31" s="88" t="s">
        <v>266</v>
      </c>
      <c r="D31" s="88"/>
      <c r="E31" s="88"/>
      <c r="F31" s="88"/>
      <c r="G31" s="88"/>
      <c r="H31" s="86"/>
      <c r="I31" s="85"/>
      <c r="J31" s="89"/>
      <c r="K31" s="89"/>
      <c r="L31" s="85"/>
      <c r="M31" s="85"/>
      <c r="N31" s="85"/>
      <c r="O31" s="85"/>
    </row>
    <row r="32" spans="1:15" ht="14.25" customHeight="1" x14ac:dyDescent="0.2">
      <c r="A32" s="87"/>
      <c r="B32" s="87"/>
      <c r="C32" s="91"/>
      <c r="D32" s="91"/>
      <c r="E32" s="91"/>
      <c r="F32" s="91"/>
      <c r="G32" s="88"/>
      <c r="H32" s="86"/>
      <c r="I32" s="85"/>
      <c r="J32" s="89"/>
      <c r="K32" s="89"/>
      <c r="L32" s="85"/>
      <c r="M32" s="85"/>
      <c r="N32" s="85"/>
      <c r="O32" s="85"/>
    </row>
    <row r="33" spans="1:15" ht="39.75" customHeight="1" x14ac:dyDescent="0.2">
      <c r="A33" s="87"/>
      <c r="B33" s="176" t="s">
        <v>10</v>
      </c>
      <c r="C33" s="177"/>
      <c r="D33" s="92" t="s">
        <v>267</v>
      </c>
      <c r="E33" s="92" t="s">
        <v>367</v>
      </c>
      <c r="F33" s="92" t="s">
        <v>15</v>
      </c>
      <c r="G33" s="92" t="s">
        <v>268</v>
      </c>
      <c r="H33" s="92" t="s">
        <v>267</v>
      </c>
      <c r="I33" s="92" t="s">
        <v>15</v>
      </c>
      <c r="J33" s="92" t="s">
        <v>393</v>
      </c>
      <c r="K33" s="87"/>
      <c r="L33" s="87"/>
      <c r="M33" s="104"/>
      <c r="N33" s="85"/>
      <c r="O33" s="85"/>
    </row>
    <row r="34" spans="1:15" ht="24.75" customHeight="1" x14ac:dyDescent="0.2">
      <c r="A34" s="87"/>
      <c r="B34" s="178" t="s">
        <v>290</v>
      </c>
      <c r="C34" s="179"/>
      <c r="D34" s="72">
        <v>1</v>
      </c>
      <c r="E34" s="98">
        <f>J34</f>
        <v>0</v>
      </c>
      <c r="F34" s="160">
        <v>1</v>
      </c>
      <c r="G34" s="94" t="s">
        <v>23</v>
      </c>
      <c r="H34" s="84">
        <v>1</v>
      </c>
      <c r="I34" s="95">
        <v>1</v>
      </c>
      <c r="J34" s="96">
        <f>N7</f>
        <v>0</v>
      </c>
      <c r="K34" s="87"/>
      <c r="L34" s="87"/>
      <c r="M34" s="161"/>
      <c r="N34" s="85"/>
      <c r="O34" s="85"/>
    </row>
    <row r="35" spans="1:15" ht="32.25" customHeight="1" x14ac:dyDescent="0.2">
      <c r="A35" s="87"/>
      <c r="B35" s="182" t="s">
        <v>292</v>
      </c>
      <c r="C35" s="183"/>
      <c r="D35" s="84">
        <v>3</v>
      </c>
      <c r="E35" s="98">
        <f>J35</f>
        <v>0</v>
      </c>
      <c r="F35" s="97">
        <v>1</v>
      </c>
      <c r="G35" s="94" t="s">
        <v>67</v>
      </c>
      <c r="H35" s="84">
        <v>3</v>
      </c>
      <c r="I35" s="95">
        <v>1</v>
      </c>
      <c r="J35" s="98">
        <f>N11</f>
        <v>0</v>
      </c>
      <c r="K35" s="87"/>
      <c r="L35" s="87"/>
      <c r="M35" s="161"/>
      <c r="N35" s="85"/>
      <c r="O35" s="85"/>
    </row>
    <row r="36" spans="1:15" ht="18.75" customHeight="1" x14ac:dyDescent="0.2">
      <c r="A36" s="87"/>
      <c r="B36" s="178" t="s">
        <v>293</v>
      </c>
      <c r="C36" s="179"/>
      <c r="D36" s="239">
        <v>14</v>
      </c>
      <c r="E36" s="236">
        <f>(J36+J37+J38+J39)/4</f>
        <v>0</v>
      </c>
      <c r="F36" s="173">
        <v>1</v>
      </c>
      <c r="G36" s="94" t="s">
        <v>77</v>
      </c>
      <c r="H36" s="84">
        <v>1</v>
      </c>
      <c r="I36" s="95">
        <v>1</v>
      </c>
      <c r="J36" s="98">
        <f>N13</f>
        <v>0</v>
      </c>
      <c r="K36" s="87"/>
      <c r="L36" s="87"/>
      <c r="M36" s="161"/>
      <c r="N36" s="85"/>
      <c r="O36" s="85"/>
    </row>
    <row r="37" spans="1:15" ht="18.75" customHeight="1" x14ac:dyDescent="0.2">
      <c r="A37" s="87"/>
      <c r="B37" s="184"/>
      <c r="C37" s="185"/>
      <c r="D37" s="240"/>
      <c r="E37" s="237"/>
      <c r="F37" s="175"/>
      <c r="G37" s="94" t="s">
        <v>94</v>
      </c>
      <c r="H37" s="84">
        <v>5</v>
      </c>
      <c r="I37" s="95">
        <v>1</v>
      </c>
      <c r="J37" s="98">
        <f>N19</f>
        <v>0</v>
      </c>
      <c r="K37" s="87"/>
      <c r="L37" s="87"/>
      <c r="M37" s="162"/>
      <c r="N37" s="85"/>
      <c r="O37" s="85"/>
    </row>
    <row r="38" spans="1:15" ht="18.75" customHeight="1" x14ac:dyDescent="0.2">
      <c r="A38" s="87"/>
      <c r="B38" s="184"/>
      <c r="C38" s="185"/>
      <c r="D38" s="240"/>
      <c r="E38" s="237"/>
      <c r="F38" s="175"/>
      <c r="G38" s="94" t="s">
        <v>270</v>
      </c>
      <c r="H38" s="84">
        <v>4</v>
      </c>
      <c r="I38" s="95">
        <v>1</v>
      </c>
      <c r="J38" s="98">
        <f>N24</f>
        <v>0</v>
      </c>
      <c r="K38" s="87"/>
      <c r="L38" s="87"/>
      <c r="M38" s="162"/>
      <c r="N38" s="85"/>
      <c r="O38" s="85"/>
    </row>
    <row r="39" spans="1:15" ht="18.75" customHeight="1" x14ac:dyDescent="0.2">
      <c r="A39" s="87"/>
      <c r="B39" s="184"/>
      <c r="C39" s="185"/>
      <c r="D39" s="240"/>
      <c r="E39" s="237"/>
      <c r="F39" s="175"/>
      <c r="G39" s="94" t="s">
        <v>121</v>
      </c>
      <c r="H39" s="84">
        <v>4</v>
      </c>
      <c r="I39" s="95">
        <v>1</v>
      </c>
      <c r="J39" s="98">
        <f>N29</f>
        <v>0</v>
      </c>
      <c r="K39" s="87"/>
      <c r="L39" s="87"/>
      <c r="M39" s="162"/>
      <c r="N39" s="85"/>
      <c r="O39" s="85"/>
    </row>
    <row r="40" spans="1:15" ht="25.5" customHeight="1" x14ac:dyDescent="0.2">
      <c r="A40" s="87"/>
      <c r="B40" s="166" t="s">
        <v>14</v>
      </c>
      <c r="C40" s="167"/>
      <c r="D40" s="101">
        <f>SUM(D34:D39)</f>
        <v>18</v>
      </c>
      <c r="E40" s="102">
        <f>SUM(E34:E39)/6</f>
        <v>0</v>
      </c>
      <c r="F40" s="102">
        <f>SUM(F34:F39)/6</f>
        <v>0.5</v>
      </c>
      <c r="G40" s="103"/>
      <c r="H40" s="86"/>
      <c r="I40" s="104"/>
      <c r="J40" s="105"/>
      <c r="K40" s="85"/>
      <c r="L40" s="163"/>
      <c r="M40" s="103"/>
      <c r="N40" s="85"/>
      <c r="O40" s="85"/>
    </row>
    <row r="41" spans="1:15" ht="14.25" customHeight="1" x14ac:dyDescent="0.2">
      <c r="A41" s="87"/>
      <c r="B41" s="85"/>
      <c r="C41" s="85"/>
      <c r="D41" s="85"/>
      <c r="E41" s="85"/>
      <c r="F41" s="85"/>
      <c r="G41" s="85"/>
      <c r="H41" s="86"/>
      <c r="I41" s="85"/>
      <c r="J41" s="85"/>
      <c r="K41" s="85"/>
      <c r="L41" s="85"/>
      <c r="M41" s="85"/>
      <c r="N41" s="85"/>
      <c r="O41" s="85"/>
    </row>
    <row r="42" spans="1:15" ht="14.25" customHeight="1" x14ac:dyDescent="0.2">
      <c r="A42" s="87"/>
      <c r="B42" s="87"/>
      <c r="C42" s="87"/>
      <c r="D42" s="106" t="s">
        <v>271</v>
      </c>
      <c r="E42" s="106"/>
      <c r="F42" s="106"/>
      <c r="G42" s="107"/>
      <c r="H42" s="86"/>
      <c r="I42" s="85"/>
      <c r="J42" s="85"/>
      <c r="K42" s="85"/>
      <c r="L42" s="85"/>
      <c r="M42" s="85"/>
      <c r="N42" s="85"/>
      <c r="O42" s="85"/>
    </row>
    <row r="43" spans="1:15" ht="14.25" customHeight="1" x14ac:dyDescent="0.2">
      <c r="A43" s="87"/>
      <c r="B43" s="87"/>
      <c r="C43" s="108"/>
      <c r="D43" s="109" t="s">
        <v>272</v>
      </c>
      <c r="E43" s="110" t="s">
        <v>273</v>
      </c>
      <c r="F43" s="111"/>
      <c r="G43" s="107"/>
      <c r="H43" s="86"/>
      <c r="I43" s="85"/>
      <c r="J43" s="85"/>
      <c r="K43" s="85"/>
      <c r="L43" s="85"/>
      <c r="M43" s="85"/>
      <c r="N43" s="85"/>
      <c r="O43" s="85"/>
    </row>
    <row r="44" spans="1:15" ht="14.25" customHeight="1" x14ac:dyDescent="0.2">
      <c r="A44" s="87"/>
      <c r="B44" s="87"/>
      <c r="C44" s="112"/>
      <c r="D44" s="113" t="s">
        <v>274</v>
      </c>
      <c r="E44" s="114" t="s">
        <v>275</v>
      </c>
      <c r="F44" s="115"/>
      <c r="G44" s="107"/>
      <c r="H44" s="86"/>
      <c r="I44" s="85"/>
      <c r="J44" s="85"/>
      <c r="K44" s="85"/>
      <c r="L44" s="85"/>
      <c r="M44" s="85"/>
      <c r="N44" s="85"/>
      <c r="O44" s="85"/>
    </row>
    <row r="45" spans="1:15" ht="14.25" customHeight="1" x14ac:dyDescent="0.2">
      <c r="A45" s="87"/>
      <c r="B45" s="87"/>
      <c r="C45" s="112"/>
      <c r="D45" s="113" t="s">
        <v>276</v>
      </c>
      <c r="E45" s="116" t="s">
        <v>277</v>
      </c>
      <c r="F45" s="117"/>
      <c r="G45" s="107"/>
      <c r="H45" s="86"/>
      <c r="I45" s="85"/>
      <c r="J45" s="85"/>
      <c r="K45" s="85"/>
      <c r="L45" s="85"/>
      <c r="M45" s="85"/>
      <c r="N45" s="85"/>
      <c r="O45" s="85"/>
    </row>
    <row r="46" spans="1:15" ht="14.25" customHeight="1" x14ac:dyDescent="0.2">
      <c r="A46" s="87"/>
      <c r="B46" s="87"/>
      <c r="C46" s="118"/>
      <c r="D46" s="113" t="s">
        <v>278</v>
      </c>
      <c r="E46" s="119" t="s">
        <v>279</v>
      </c>
      <c r="F46" s="120"/>
      <c r="G46" s="107"/>
      <c r="H46" s="86"/>
      <c r="I46" s="85"/>
      <c r="J46" s="85"/>
      <c r="K46" s="85"/>
      <c r="L46" s="85"/>
      <c r="M46" s="85"/>
      <c r="N46" s="85"/>
      <c r="O46" s="85"/>
    </row>
    <row r="47" spans="1:15" ht="14.25" customHeight="1" x14ac:dyDescent="0.2">
      <c r="A47" s="85"/>
      <c r="B47" s="85"/>
      <c r="C47" s="85"/>
      <c r="D47" s="85"/>
      <c r="E47" s="85"/>
      <c r="F47" s="85"/>
      <c r="G47" s="86"/>
      <c r="H47" s="85"/>
      <c r="I47" s="85"/>
      <c r="J47" s="85"/>
      <c r="K47" s="85"/>
      <c r="L47" s="85"/>
      <c r="M47" s="85"/>
      <c r="N47" s="85"/>
      <c r="O47" s="85"/>
    </row>
    <row r="48" spans="1:15" ht="14.25" customHeight="1" x14ac:dyDescent="0.2">
      <c r="A48" s="85"/>
      <c r="B48" s="85"/>
      <c r="C48" s="85"/>
      <c r="D48" s="85"/>
      <c r="E48" s="85"/>
      <c r="F48" s="85"/>
      <c r="G48" s="86"/>
      <c r="H48" s="85"/>
      <c r="I48" s="85"/>
      <c r="J48" s="85"/>
      <c r="K48" s="85"/>
      <c r="L48" s="85"/>
      <c r="M48" s="85"/>
      <c r="N48" s="85"/>
      <c r="O48" s="85"/>
    </row>
    <row r="49" spans="1:15" ht="14.25" customHeight="1" x14ac:dyDescent="0.2">
      <c r="A49" s="85"/>
      <c r="B49" s="85"/>
      <c r="C49" s="85"/>
      <c r="D49" s="85"/>
      <c r="E49" s="85"/>
      <c r="F49" s="85"/>
      <c r="G49" s="86"/>
      <c r="H49" s="85"/>
      <c r="I49" s="85"/>
      <c r="J49" s="85"/>
      <c r="K49" s="85"/>
      <c r="L49" s="85"/>
      <c r="M49" s="85"/>
      <c r="N49" s="85"/>
      <c r="O49" s="85"/>
    </row>
    <row r="50" spans="1:15" ht="14.25" customHeight="1" x14ac:dyDescent="0.2">
      <c r="A50" s="85"/>
      <c r="B50" s="85"/>
      <c r="C50" s="85"/>
      <c r="D50" s="85"/>
      <c r="E50" s="85"/>
      <c r="F50" s="85"/>
      <c r="G50" s="86"/>
      <c r="H50" s="85"/>
      <c r="I50" s="85"/>
      <c r="J50" s="85"/>
      <c r="K50" s="85"/>
      <c r="L50" s="85"/>
      <c r="M50" s="85"/>
      <c r="N50" s="85"/>
      <c r="O50" s="85"/>
    </row>
    <row r="51" spans="1:15" ht="14.25" customHeight="1" x14ac:dyDescent="0.2">
      <c r="A51" s="85"/>
      <c r="B51" s="85"/>
      <c r="C51" s="85"/>
      <c r="D51" s="85"/>
      <c r="E51" s="85"/>
      <c r="F51" s="85"/>
      <c r="G51" s="86"/>
      <c r="H51" s="85"/>
      <c r="I51" s="85"/>
      <c r="J51" s="85"/>
      <c r="K51" s="85"/>
      <c r="L51" s="85"/>
      <c r="M51" s="85"/>
      <c r="N51" s="85"/>
      <c r="O51" s="85"/>
    </row>
    <row r="52" spans="1:15" ht="14.25" customHeight="1" x14ac:dyDescent="0.2">
      <c r="A52" s="85"/>
      <c r="B52" s="85"/>
      <c r="C52" s="85"/>
      <c r="D52" s="85"/>
      <c r="E52" s="85"/>
      <c r="F52" s="85"/>
      <c r="G52" s="86"/>
      <c r="H52" s="85"/>
      <c r="I52" s="85"/>
      <c r="J52" s="85"/>
      <c r="K52" s="85"/>
      <c r="L52" s="85"/>
      <c r="M52" s="85"/>
      <c r="N52" s="85"/>
      <c r="O52" s="85"/>
    </row>
    <row r="53" spans="1:15" ht="14.25" customHeight="1" x14ac:dyDescent="0.2">
      <c r="A53" s="85"/>
      <c r="B53" s="85"/>
      <c r="C53" s="85"/>
      <c r="D53" s="85"/>
      <c r="E53" s="85"/>
      <c r="F53" s="85"/>
      <c r="G53" s="86"/>
      <c r="H53" s="85"/>
      <c r="I53" s="85"/>
      <c r="J53" s="85"/>
      <c r="K53" s="85"/>
      <c r="L53" s="85"/>
      <c r="M53" s="85"/>
      <c r="N53" s="85"/>
      <c r="O53" s="85"/>
    </row>
    <row r="54" spans="1:15" ht="14.25" customHeight="1" x14ac:dyDescent="0.2">
      <c r="A54" s="85"/>
      <c r="B54" s="85"/>
      <c r="C54" s="85"/>
      <c r="D54" s="85"/>
      <c r="E54" s="85"/>
      <c r="F54" s="85"/>
      <c r="G54" s="86"/>
      <c r="H54" s="85"/>
      <c r="I54" s="85"/>
      <c r="J54" s="85"/>
      <c r="K54" s="85"/>
      <c r="L54" s="85"/>
      <c r="M54" s="85"/>
      <c r="N54" s="85"/>
      <c r="O54" s="85"/>
    </row>
    <row r="55" spans="1:15" ht="14.25" customHeight="1" x14ac:dyDescent="0.2">
      <c r="A55" s="85"/>
      <c r="B55" s="85"/>
      <c r="C55" s="85"/>
      <c r="D55" s="85"/>
      <c r="E55" s="85"/>
      <c r="F55" s="85"/>
      <c r="G55" s="86"/>
      <c r="H55" s="85"/>
      <c r="I55" s="85"/>
      <c r="J55" s="85"/>
      <c r="K55" s="85"/>
      <c r="L55" s="85"/>
      <c r="M55" s="85"/>
      <c r="N55" s="85"/>
      <c r="O55" s="85"/>
    </row>
    <row r="56" spans="1:15" ht="14.25" customHeight="1" x14ac:dyDescent="0.2">
      <c r="A56" s="85"/>
      <c r="B56" s="85"/>
      <c r="C56" s="85"/>
      <c r="D56" s="85"/>
      <c r="E56" s="85"/>
      <c r="F56" s="85"/>
      <c r="G56" s="86"/>
      <c r="H56" s="85"/>
      <c r="I56" s="85"/>
      <c r="J56" s="85"/>
      <c r="K56" s="85"/>
      <c r="L56" s="85"/>
      <c r="M56" s="85"/>
      <c r="N56" s="85"/>
      <c r="O56" s="85"/>
    </row>
    <row r="57" spans="1:15" ht="14.25" customHeight="1" x14ac:dyDescent="0.2">
      <c r="A57" s="85"/>
      <c r="B57" s="85"/>
      <c r="C57" s="85"/>
      <c r="D57" s="85"/>
      <c r="E57" s="85"/>
      <c r="F57" s="85"/>
      <c r="G57" s="86"/>
      <c r="H57" s="85"/>
      <c r="I57" s="85"/>
      <c r="J57" s="85"/>
      <c r="K57" s="85"/>
      <c r="L57" s="85"/>
      <c r="M57" s="85"/>
      <c r="N57" s="85"/>
      <c r="O57" s="85"/>
    </row>
    <row r="58" spans="1:15" ht="14.25" customHeight="1" x14ac:dyDescent="0.2">
      <c r="A58" s="85"/>
      <c r="B58" s="85"/>
      <c r="C58" s="85"/>
      <c r="D58" s="85"/>
      <c r="E58" s="85"/>
      <c r="F58" s="85"/>
      <c r="G58" s="86"/>
      <c r="H58" s="85"/>
      <c r="I58" s="85"/>
      <c r="J58" s="85"/>
      <c r="K58" s="85"/>
      <c r="L58" s="85"/>
      <c r="M58" s="85"/>
      <c r="N58" s="85"/>
      <c r="O58" s="85"/>
    </row>
    <row r="59" spans="1:15" ht="14.25" customHeight="1" x14ac:dyDescent="0.2">
      <c r="A59" s="3"/>
      <c r="B59" s="3"/>
      <c r="C59" s="3"/>
      <c r="D59" s="3"/>
      <c r="E59" s="3"/>
      <c r="F59" s="3"/>
      <c r="G59" s="4"/>
      <c r="H59" s="3"/>
      <c r="I59" s="3"/>
      <c r="J59" s="3"/>
      <c r="K59" s="3"/>
      <c r="L59" s="3"/>
      <c r="M59" s="3"/>
      <c r="N59" s="3"/>
      <c r="O59" s="3"/>
    </row>
    <row r="60" spans="1:15" ht="14.25" customHeight="1" x14ac:dyDescent="0.2">
      <c r="A60" s="3"/>
      <c r="B60" s="3"/>
      <c r="C60" s="3"/>
      <c r="D60" s="3"/>
      <c r="E60" s="3"/>
      <c r="F60" s="3"/>
      <c r="G60" s="4"/>
      <c r="H60" s="3"/>
      <c r="I60" s="3"/>
      <c r="J60" s="3"/>
      <c r="K60" s="3"/>
      <c r="L60" s="3"/>
      <c r="M60" s="3"/>
      <c r="N60" s="3"/>
      <c r="O60" s="3"/>
    </row>
    <row r="61" spans="1:15" ht="14.25" customHeight="1" x14ac:dyDescent="0.2">
      <c r="A61" s="3"/>
      <c r="B61" s="3"/>
      <c r="C61" s="3"/>
      <c r="D61" s="3"/>
      <c r="E61" s="3"/>
      <c r="F61" s="3"/>
      <c r="G61" s="4"/>
      <c r="H61" s="3"/>
      <c r="I61" s="3"/>
      <c r="J61" s="3"/>
      <c r="K61" s="3"/>
      <c r="L61" s="3"/>
      <c r="M61" s="3"/>
      <c r="N61" s="3"/>
      <c r="O61" s="3"/>
    </row>
    <row r="62" spans="1:15" ht="14.25" customHeight="1" x14ac:dyDescent="0.2">
      <c r="A62" s="3"/>
      <c r="B62" s="3"/>
      <c r="C62" s="3"/>
      <c r="D62" s="3"/>
      <c r="E62" s="3"/>
      <c r="F62" s="3"/>
      <c r="G62" s="4"/>
      <c r="H62" s="3"/>
      <c r="I62" s="3"/>
      <c r="J62" s="3"/>
      <c r="K62" s="3"/>
      <c r="L62" s="3"/>
      <c r="M62" s="3"/>
      <c r="N62" s="3"/>
      <c r="O62" s="3"/>
    </row>
    <row r="63" spans="1:15" ht="14.25" customHeight="1" x14ac:dyDescent="0.2">
      <c r="A63" s="3"/>
      <c r="B63" s="3"/>
      <c r="C63" s="3"/>
      <c r="D63" s="3"/>
      <c r="E63" s="3"/>
      <c r="F63" s="3"/>
      <c r="G63" s="4"/>
      <c r="H63" s="3"/>
      <c r="I63" s="3"/>
      <c r="J63" s="3"/>
      <c r="K63" s="3"/>
      <c r="L63" s="3"/>
      <c r="M63" s="3"/>
      <c r="N63" s="3"/>
      <c r="O63" s="3"/>
    </row>
    <row r="64" spans="1:15" ht="14.25" customHeight="1" x14ac:dyDescent="0.2">
      <c r="A64" s="3"/>
      <c r="B64" s="3"/>
      <c r="C64" s="3"/>
      <c r="D64" s="3"/>
      <c r="E64" s="3"/>
      <c r="F64" s="3"/>
      <c r="G64" s="4"/>
      <c r="H64" s="3"/>
      <c r="I64" s="3"/>
      <c r="J64" s="3"/>
      <c r="K64" s="3"/>
      <c r="L64" s="3"/>
      <c r="M64" s="3"/>
      <c r="N64" s="3"/>
      <c r="O64" s="3"/>
    </row>
    <row r="65" spans="1:15" ht="14.25" customHeight="1" x14ac:dyDescent="0.2">
      <c r="A65" s="3"/>
      <c r="B65" s="3"/>
      <c r="C65" s="3"/>
      <c r="D65" s="3"/>
      <c r="E65" s="3"/>
      <c r="F65" s="3"/>
      <c r="G65" s="4"/>
      <c r="H65" s="3"/>
      <c r="I65" s="3"/>
      <c r="J65" s="3"/>
      <c r="K65" s="3"/>
      <c r="L65" s="3"/>
      <c r="M65" s="3"/>
      <c r="N65" s="3"/>
      <c r="O65" s="3"/>
    </row>
    <row r="66" spans="1:15" ht="14.25" customHeight="1" x14ac:dyDescent="0.2">
      <c r="A66" s="3"/>
      <c r="B66" s="3"/>
      <c r="C66" s="3"/>
      <c r="D66" s="3"/>
      <c r="E66" s="3"/>
      <c r="F66" s="3"/>
      <c r="G66" s="4"/>
      <c r="H66" s="3"/>
      <c r="I66" s="3"/>
      <c r="J66" s="3"/>
      <c r="K66" s="3"/>
      <c r="L66" s="3"/>
      <c r="M66" s="3"/>
      <c r="N66" s="3"/>
      <c r="O66" s="3"/>
    </row>
    <row r="67" spans="1:15" ht="14.25" customHeight="1" x14ac:dyDescent="0.2">
      <c r="A67" s="3"/>
      <c r="B67" s="3"/>
      <c r="C67" s="3"/>
      <c r="D67" s="3"/>
      <c r="E67" s="3"/>
      <c r="F67" s="3"/>
      <c r="G67" s="4"/>
      <c r="H67" s="3"/>
      <c r="I67" s="3"/>
      <c r="J67" s="3"/>
      <c r="K67" s="3"/>
      <c r="L67" s="3"/>
      <c r="M67" s="3"/>
      <c r="N67" s="3"/>
      <c r="O67" s="3"/>
    </row>
    <row r="68" spans="1:15" ht="14.25" customHeight="1" x14ac:dyDescent="0.2">
      <c r="A68" s="3"/>
      <c r="B68" s="3"/>
      <c r="C68" s="3"/>
      <c r="D68" s="3"/>
      <c r="E68" s="3"/>
      <c r="F68" s="3"/>
      <c r="G68" s="4"/>
      <c r="H68" s="3"/>
      <c r="I68" s="3"/>
      <c r="J68" s="3"/>
      <c r="K68" s="3"/>
      <c r="L68" s="3"/>
      <c r="M68" s="3"/>
      <c r="N68" s="3"/>
      <c r="O68" s="3"/>
    </row>
    <row r="69" spans="1:15" ht="14.25" customHeight="1" x14ac:dyDescent="0.2">
      <c r="A69" s="3"/>
      <c r="B69" s="3"/>
      <c r="C69" s="3"/>
      <c r="D69" s="3"/>
      <c r="E69" s="3"/>
      <c r="F69" s="3"/>
      <c r="G69" s="4"/>
      <c r="H69" s="3"/>
      <c r="I69" s="3"/>
      <c r="J69" s="3"/>
      <c r="K69" s="3"/>
      <c r="L69" s="3"/>
      <c r="M69" s="3"/>
      <c r="N69" s="3"/>
      <c r="O69" s="3"/>
    </row>
    <row r="70" spans="1:15" ht="14.25" customHeight="1" x14ac:dyDescent="0.2">
      <c r="A70" s="3"/>
      <c r="B70" s="3"/>
      <c r="C70" s="3"/>
      <c r="D70" s="3"/>
      <c r="E70" s="3"/>
      <c r="F70" s="3"/>
      <c r="G70" s="4"/>
      <c r="H70" s="3"/>
      <c r="I70" s="3"/>
      <c r="J70" s="3"/>
      <c r="K70" s="3"/>
      <c r="L70" s="3"/>
      <c r="M70" s="3"/>
      <c r="N70" s="3"/>
      <c r="O70" s="3"/>
    </row>
    <row r="71" spans="1:15" ht="14.25" customHeight="1" x14ac:dyDescent="0.2">
      <c r="A71" s="3"/>
      <c r="B71" s="3"/>
      <c r="C71" s="3"/>
      <c r="D71" s="3"/>
      <c r="E71" s="3"/>
      <c r="F71" s="3"/>
      <c r="G71" s="4"/>
      <c r="H71" s="3"/>
      <c r="I71" s="3"/>
      <c r="J71" s="3"/>
      <c r="K71" s="3"/>
      <c r="L71" s="3"/>
      <c r="M71" s="3"/>
      <c r="N71" s="3"/>
      <c r="O71" s="3"/>
    </row>
    <row r="72" spans="1:15" ht="14.25" customHeight="1" x14ac:dyDescent="0.2">
      <c r="A72" s="3"/>
      <c r="B72" s="3"/>
      <c r="C72" s="3"/>
      <c r="D72" s="3"/>
      <c r="E72" s="3"/>
      <c r="F72" s="3"/>
      <c r="G72" s="4"/>
      <c r="H72" s="3"/>
      <c r="I72" s="3"/>
      <c r="J72" s="3"/>
      <c r="K72" s="3"/>
      <c r="L72" s="3"/>
      <c r="M72" s="3"/>
      <c r="N72" s="3"/>
      <c r="O72" s="3"/>
    </row>
    <row r="73" spans="1:15" ht="14.25" customHeight="1" x14ac:dyDescent="0.2">
      <c r="A73" s="3"/>
      <c r="B73" s="3"/>
      <c r="C73" s="3"/>
      <c r="D73" s="3"/>
      <c r="E73" s="3"/>
      <c r="F73" s="3"/>
      <c r="G73" s="4"/>
      <c r="H73" s="3"/>
      <c r="I73" s="3"/>
      <c r="J73" s="3"/>
      <c r="K73" s="3"/>
      <c r="L73" s="3"/>
      <c r="M73" s="3"/>
      <c r="N73" s="3"/>
      <c r="O73" s="3"/>
    </row>
    <row r="74" spans="1:15" ht="14.25" customHeight="1" x14ac:dyDescent="0.2">
      <c r="A74" s="3"/>
      <c r="B74" s="3"/>
      <c r="C74" s="3"/>
      <c r="D74" s="3"/>
      <c r="E74" s="3"/>
      <c r="F74" s="3"/>
      <c r="G74" s="4"/>
      <c r="H74" s="3"/>
      <c r="I74" s="3"/>
      <c r="J74" s="3"/>
      <c r="K74" s="3"/>
      <c r="L74" s="3"/>
      <c r="M74" s="3"/>
      <c r="N74" s="3"/>
      <c r="O74" s="3"/>
    </row>
    <row r="75" spans="1:15" ht="14.25" customHeight="1" x14ac:dyDescent="0.2">
      <c r="A75" s="3"/>
      <c r="B75" s="3"/>
      <c r="C75" s="3"/>
      <c r="D75" s="3"/>
      <c r="E75" s="3"/>
      <c r="F75" s="3"/>
      <c r="G75" s="4"/>
      <c r="H75" s="3"/>
      <c r="I75" s="3"/>
      <c r="J75" s="3"/>
      <c r="K75" s="3"/>
      <c r="L75" s="3"/>
      <c r="M75" s="3"/>
      <c r="N75" s="3"/>
      <c r="O75" s="3"/>
    </row>
    <row r="76" spans="1:15" ht="14.25" customHeight="1" x14ac:dyDescent="0.2">
      <c r="A76" s="3"/>
      <c r="B76" s="3"/>
      <c r="C76" s="3"/>
      <c r="D76" s="3"/>
      <c r="E76" s="3"/>
      <c r="F76" s="3"/>
      <c r="G76" s="4"/>
      <c r="H76" s="3"/>
      <c r="I76" s="3"/>
      <c r="J76" s="3"/>
      <c r="K76" s="3"/>
      <c r="L76" s="3"/>
      <c r="M76" s="3"/>
      <c r="N76" s="3"/>
      <c r="O76" s="3"/>
    </row>
    <row r="77" spans="1:15" ht="14.25" customHeight="1" x14ac:dyDescent="0.2">
      <c r="A77" s="3"/>
      <c r="B77" s="3"/>
      <c r="C77" s="3"/>
      <c r="D77" s="3"/>
      <c r="E77" s="3"/>
      <c r="F77" s="3"/>
      <c r="G77" s="4"/>
      <c r="H77" s="3"/>
      <c r="I77" s="3"/>
      <c r="J77" s="3"/>
      <c r="K77" s="3"/>
      <c r="L77" s="3"/>
      <c r="M77" s="3"/>
      <c r="N77" s="3"/>
      <c r="O77" s="3"/>
    </row>
    <row r="78" spans="1:15" ht="14.25" customHeight="1" x14ac:dyDescent="0.2">
      <c r="A78" s="3"/>
      <c r="B78" s="3"/>
      <c r="C78" s="3"/>
      <c r="D78" s="3"/>
      <c r="E78" s="3"/>
      <c r="F78" s="3"/>
      <c r="G78" s="4"/>
      <c r="H78" s="3"/>
      <c r="I78" s="3"/>
      <c r="J78" s="3"/>
      <c r="K78" s="3"/>
      <c r="L78" s="3"/>
      <c r="M78" s="3"/>
      <c r="N78" s="3"/>
      <c r="O78" s="3"/>
    </row>
    <row r="79" spans="1:15" ht="14.25" customHeight="1" x14ac:dyDescent="0.2">
      <c r="A79" s="3"/>
      <c r="B79" s="3"/>
      <c r="C79" s="3"/>
      <c r="D79" s="3"/>
      <c r="E79" s="3"/>
      <c r="F79" s="3"/>
      <c r="G79" s="4"/>
      <c r="H79" s="3"/>
      <c r="I79" s="3"/>
      <c r="J79" s="3"/>
      <c r="K79" s="3"/>
      <c r="L79" s="3"/>
      <c r="M79" s="3"/>
      <c r="N79" s="3"/>
      <c r="O79" s="3"/>
    </row>
    <row r="80" spans="1:15" ht="14.25" customHeight="1" x14ac:dyDescent="0.2">
      <c r="A80" s="3"/>
      <c r="B80" s="3"/>
      <c r="C80" s="3"/>
      <c r="D80" s="3"/>
      <c r="E80" s="3"/>
      <c r="F80" s="3"/>
      <c r="G80" s="4"/>
      <c r="H80" s="3"/>
      <c r="I80" s="3"/>
      <c r="J80" s="3"/>
      <c r="K80" s="3"/>
      <c r="L80" s="3"/>
      <c r="M80" s="3"/>
      <c r="N80" s="3"/>
      <c r="O80" s="3"/>
    </row>
    <row r="81" spans="1:15" ht="14.25" customHeight="1" x14ac:dyDescent="0.2">
      <c r="A81" s="3"/>
      <c r="B81" s="3"/>
      <c r="C81" s="3"/>
      <c r="D81" s="3"/>
      <c r="E81" s="3"/>
      <c r="F81" s="3"/>
      <c r="G81" s="4"/>
      <c r="H81" s="3"/>
      <c r="I81" s="3"/>
      <c r="J81" s="3"/>
      <c r="K81" s="3"/>
      <c r="L81" s="3"/>
      <c r="M81" s="3"/>
      <c r="N81" s="3"/>
      <c r="O81" s="3"/>
    </row>
    <row r="82" spans="1:15" ht="14.25" customHeight="1" x14ac:dyDescent="0.2">
      <c r="A82" s="3"/>
      <c r="B82" s="3"/>
      <c r="C82" s="3"/>
      <c r="D82" s="3"/>
      <c r="E82" s="3"/>
      <c r="F82" s="3"/>
      <c r="G82" s="4"/>
      <c r="H82" s="3"/>
      <c r="I82" s="3"/>
      <c r="J82" s="3"/>
      <c r="K82" s="3"/>
      <c r="L82" s="3"/>
      <c r="M82" s="3"/>
      <c r="N82" s="3"/>
      <c r="O82" s="3"/>
    </row>
    <row r="83" spans="1:15" ht="14.25" customHeight="1" x14ac:dyDescent="0.2">
      <c r="A83" s="3"/>
      <c r="B83" s="3"/>
      <c r="C83" s="3"/>
      <c r="D83" s="3"/>
      <c r="E83" s="3"/>
      <c r="F83" s="3"/>
      <c r="G83" s="4"/>
      <c r="H83" s="3"/>
      <c r="I83" s="3"/>
      <c r="J83" s="3"/>
      <c r="K83" s="3"/>
      <c r="L83" s="3"/>
      <c r="M83" s="3"/>
      <c r="N83" s="3"/>
      <c r="O83" s="3"/>
    </row>
    <row r="84" spans="1:15" ht="14.25" customHeight="1" x14ac:dyDescent="0.2">
      <c r="A84" s="3"/>
      <c r="B84" s="3"/>
      <c r="C84" s="3"/>
      <c r="D84" s="3"/>
      <c r="E84" s="3"/>
      <c r="F84" s="3"/>
      <c r="G84" s="4"/>
      <c r="H84" s="3"/>
      <c r="I84" s="3"/>
      <c r="J84" s="3"/>
      <c r="K84" s="3"/>
      <c r="L84" s="3"/>
      <c r="M84" s="3"/>
      <c r="N84" s="3"/>
      <c r="O84" s="3"/>
    </row>
    <row r="85" spans="1:15" ht="14.25" customHeight="1" x14ac:dyDescent="0.2">
      <c r="A85" s="3"/>
      <c r="B85" s="3"/>
      <c r="C85" s="3"/>
      <c r="D85" s="3"/>
      <c r="E85" s="3"/>
      <c r="F85" s="3"/>
      <c r="G85" s="4"/>
      <c r="H85" s="3"/>
      <c r="I85" s="3"/>
      <c r="J85" s="3"/>
      <c r="K85" s="3"/>
      <c r="L85" s="3"/>
      <c r="M85" s="3"/>
      <c r="N85" s="3"/>
      <c r="O85" s="3"/>
    </row>
    <row r="86" spans="1:15" ht="14.25" customHeight="1" x14ac:dyDescent="0.2">
      <c r="A86" s="3"/>
      <c r="B86" s="3"/>
      <c r="C86" s="3"/>
      <c r="D86" s="3"/>
      <c r="E86" s="3"/>
      <c r="F86" s="3"/>
      <c r="G86" s="4"/>
      <c r="H86" s="3"/>
      <c r="I86" s="3"/>
      <c r="J86" s="3"/>
      <c r="K86" s="3"/>
      <c r="L86" s="3"/>
      <c r="M86" s="3"/>
      <c r="N86" s="3"/>
      <c r="O86" s="3"/>
    </row>
    <row r="87" spans="1:15" ht="14.25" customHeight="1" x14ac:dyDescent="0.2">
      <c r="A87" s="3"/>
      <c r="B87" s="3"/>
      <c r="C87" s="3"/>
      <c r="D87" s="3"/>
      <c r="E87" s="3"/>
      <c r="F87" s="3"/>
      <c r="G87" s="4"/>
      <c r="H87" s="3"/>
      <c r="I87" s="3"/>
      <c r="J87" s="3"/>
      <c r="K87" s="3"/>
      <c r="L87" s="3"/>
      <c r="M87" s="3"/>
      <c r="N87" s="3"/>
      <c r="O87" s="3"/>
    </row>
    <row r="88" spans="1:15" ht="14.25" customHeight="1" x14ac:dyDescent="0.2">
      <c r="A88" s="3"/>
      <c r="B88" s="3"/>
      <c r="C88" s="3"/>
      <c r="D88" s="3"/>
      <c r="E88" s="3"/>
      <c r="F88" s="3"/>
      <c r="G88" s="4"/>
      <c r="H88" s="3"/>
      <c r="I88" s="3"/>
      <c r="J88" s="3"/>
      <c r="K88" s="3"/>
      <c r="L88" s="3"/>
      <c r="M88" s="3"/>
      <c r="N88" s="3"/>
      <c r="O88" s="3"/>
    </row>
    <row r="89" spans="1:15" ht="14.25" customHeight="1" x14ac:dyDescent="0.2">
      <c r="A89" s="3"/>
      <c r="B89" s="3"/>
      <c r="C89" s="3"/>
      <c r="D89" s="3"/>
      <c r="E89" s="3"/>
      <c r="F89" s="3"/>
      <c r="G89" s="4"/>
      <c r="H89" s="3"/>
      <c r="I89" s="3"/>
      <c r="J89" s="3"/>
      <c r="K89" s="3"/>
      <c r="L89" s="3"/>
      <c r="M89" s="3"/>
      <c r="N89" s="3"/>
      <c r="O89" s="3"/>
    </row>
    <row r="90" spans="1:15" ht="14.25" customHeight="1" x14ac:dyDescent="0.2">
      <c r="A90" s="3"/>
      <c r="B90" s="3"/>
      <c r="C90" s="3"/>
      <c r="D90" s="3"/>
      <c r="E90" s="3"/>
      <c r="F90" s="3"/>
      <c r="G90" s="4"/>
      <c r="H90" s="3"/>
      <c r="I90" s="3"/>
      <c r="J90" s="3"/>
      <c r="K90" s="3"/>
      <c r="L90" s="3"/>
      <c r="M90" s="3"/>
      <c r="N90" s="3"/>
      <c r="O90" s="3"/>
    </row>
    <row r="91" spans="1:15" ht="14.25" customHeight="1" x14ac:dyDescent="0.2">
      <c r="A91" s="3"/>
      <c r="B91" s="3"/>
      <c r="C91" s="3"/>
      <c r="D91" s="3"/>
      <c r="E91" s="3"/>
      <c r="F91" s="3"/>
      <c r="G91" s="4"/>
      <c r="H91" s="3"/>
      <c r="I91" s="3"/>
      <c r="J91" s="3"/>
      <c r="K91" s="3"/>
      <c r="L91" s="3"/>
      <c r="M91" s="3"/>
      <c r="N91" s="3"/>
      <c r="O91" s="3"/>
    </row>
    <row r="92" spans="1:15" ht="14.25" customHeight="1" x14ac:dyDescent="0.2">
      <c r="A92" s="3"/>
      <c r="B92" s="3"/>
      <c r="C92" s="3"/>
      <c r="D92" s="3"/>
      <c r="E92" s="3"/>
      <c r="F92" s="3"/>
      <c r="G92" s="4"/>
      <c r="H92" s="3"/>
      <c r="I92" s="3"/>
      <c r="J92" s="3"/>
      <c r="K92" s="3"/>
      <c r="L92" s="3"/>
      <c r="M92" s="3"/>
      <c r="N92" s="3"/>
      <c r="O92" s="3"/>
    </row>
    <row r="93" spans="1:15" ht="14.25" customHeight="1" x14ac:dyDescent="0.2">
      <c r="A93" s="3"/>
      <c r="B93" s="3"/>
      <c r="C93" s="3"/>
      <c r="D93" s="3"/>
      <c r="E93" s="3"/>
      <c r="F93" s="3"/>
      <c r="G93" s="4"/>
      <c r="H93" s="3"/>
      <c r="I93" s="3"/>
      <c r="J93" s="3"/>
      <c r="K93" s="3"/>
      <c r="L93" s="3"/>
      <c r="M93" s="3"/>
      <c r="N93" s="3"/>
      <c r="O93" s="3"/>
    </row>
    <row r="94" spans="1:15" ht="14.25" customHeight="1" x14ac:dyDescent="0.2">
      <c r="A94" s="3"/>
      <c r="B94" s="3"/>
      <c r="C94" s="3"/>
      <c r="D94" s="3"/>
      <c r="E94" s="3"/>
      <c r="F94" s="3"/>
      <c r="G94" s="4"/>
      <c r="H94" s="3"/>
      <c r="I94" s="3"/>
      <c r="J94" s="3"/>
      <c r="K94" s="3"/>
      <c r="L94" s="3"/>
      <c r="M94" s="3"/>
      <c r="N94" s="3"/>
      <c r="O94" s="3"/>
    </row>
    <row r="95" spans="1:15" ht="14.25" customHeight="1" x14ac:dyDescent="0.2">
      <c r="A95" s="3"/>
      <c r="B95" s="3"/>
      <c r="C95" s="3"/>
      <c r="D95" s="3"/>
      <c r="E95" s="3"/>
      <c r="F95" s="3"/>
      <c r="G95" s="4"/>
      <c r="H95" s="3"/>
      <c r="I95" s="3"/>
      <c r="J95" s="3"/>
      <c r="K95" s="3"/>
      <c r="L95" s="3"/>
      <c r="M95" s="3"/>
      <c r="N95" s="3"/>
      <c r="O95" s="3"/>
    </row>
    <row r="96" spans="1:15" ht="14.25" customHeight="1" x14ac:dyDescent="0.2">
      <c r="A96" s="3"/>
      <c r="B96" s="3"/>
      <c r="C96" s="3"/>
      <c r="D96" s="3"/>
      <c r="E96" s="3"/>
      <c r="F96" s="3"/>
      <c r="G96" s="4"/>
      <c r="H96" s="3"/>
      <c r="I96" s="3"/>
      <c r="J96" s="3"/>
      <c r="K96" s="3"/>
      <c r="L96" s="3"/>
      <c r="M96" s="3"/>
      <c r="N96" s="3"/>
      <c r="O96" s="3"/>
    </row>
    <row r="97" spans="1:15" ht="14.25" customHeight="1" x14ac:dyDescent="0.2">
      <c r="A97" s="3"/>
      <c r="B97" s="3"/>
      <c r="C97" s="3"/>
      <c r="D97" s="3"/>
      <c r="E97" s="3"/>
      <c r="F97" s="3"/>
      <c r="G97" s="4"/>
      <c r="H97" s="3"/>
      <c r="I97" s="3"/>
      <c r="J97" s="3"/>
      <c r="K97" s="3"/>
      <c r="L97" s="3"/>
      <c r="M97" s="3"/>
      <c r="N97" s="3"/>
      <c r="O97" s="3"/>
    </row>
    <row r="98" spans="1:15" ht="14.25" customHeight="1" x14ac:dyDescent="0.2">
      <c r="A98" s="3"/>
      <c r="B98" s="3"/>
      <c r="C98" s="3"/>
      <c r="D98" s="3"/>
      <c r="E98" s="3"/>
      <c r="F98" s="3"/>
      <c r="G98" s="4"/>
      <c r="H98" s="3"/>
      <c r="I98" s="3"/>
      <c r="J98" s="3"/>
      <c r="K98" s="3"/>
      <c r="L98" s="3"/>
      <c r="M98" s="3"/>
      <c r="N98" s="3"/>
      <c r="O98" s="3"/>
    </row>
    <row r="99" spans="1:15" ht="14.25" customHeight="1" x14ac:dyDescent="0.2">
      <c r="A99" s="3"/>
      <c r="B99" s="3"/>
      <c r="C99" s="3"/>
      <c r="D99" s="3"/>
      <c r="E99" s="3"/>
      <c r="F99" s="3"/>
      <c r="G99" s="4"/>
      <c r="H99" s="3"/>
      <c r="I99" s="3"/>
      <c r="J99" s="3"/>
      <c r="K99" s="3"/>
      <c r="L99" s="3"/>
      <c r="M99" s="3"/>
      <c r="N99" s="3"/>
      <c r="O99" s="3"/>
    </row>
    <row r="100" spans="1:15" ht="14.25" customHeight="1" x14ac:dyDescent="0.2">
      <c r="A100" s="3"/>
      <c r="B100" s="3"/>
      <c r="C100" s="3"/>
      <c r="D100" s="3"/>
      <c r="E100" s="3"/>
      <c r="F100" s="3"/>
      <c r="G100" s="4"/>
      <c r="H100" s="3"/>
      <c r="I100" s="3"/>
      <c r="J100" s="3"/>
      <c r="K100" s="3"/>
      <c r="L100" s="3"/>
      <c r="M100" s="3"/>
      <c r="N100" s="3"/>
      <c r="O100" s="3"/>
    </row>
    <row r="101" spans="1:15" ht="14.25" customHeight="1" x14ac:dyDescent="0.2">
      <c r="A101" s="3"/>
      <c r="B101" s="3"/>
      <c r="C101" s="3"/>
      <c r="D101" s="3"/>
      <c r="E101" s="3"/>
      <c r="F101" s="3"/>
      <c r="G101" s="4"/>
      <c r="H101" s="3"/>
      <c r="I101" s="3"/>
      <c r="J101" s="3"/>
      <c r="K101" s="3"/>
      <c r="L101" s="3"/>
      <c r="M101" s="3"/>
      <c r="N101" s="3"/>
      <c r="O101" s="3"/>
    </row>
    <row r="102" spans="1:15" ht="14.25" customHeight="1" x14ac:dyDescent="0.2">
      <c r="A102" s="3"/>
      <c r="B102" s="3"/>
      <c r="C102" s="3"/>
      <c r="D102" s="3"/>
      <c r="E102" s="3"/>
      <c r="F102" s="3"/>
      <c r="G102" s="4"/>
      <c r="H102" s="3"/>
      <c r="I102" s="3"/>
      <c r="J102" s="3"/>
      <c r="K102" s="3"/>
      <c r="L102" s="3"/>
      <c r="M102" s="3"/>
      <c r="N102" s="3"/>
      <c r="O102" s="3"/>
    </row>
    <row r="103" spans="1:15" ht="14.25" customHeight="1" x14ac:dyDescent="0.2">
      <c r="A103" s="3"/>
      <c r="B103" s="3"/>
      <c r="C103" s="3"/>
      <c r="D103" s="3"/>
      <c r="E103" s="3"/>
      <c r="F103" s="3"/>
      <c r="G103" s="4"/>
      <c r="H103" s="3"/>
      <c r="I103" s="3"/>
      <c r="J103" s="3"/>
      <c r="K103" s="3"/>
      <c r="L103" s="3"/>
      <c r="M103" s="3"/>
      <c r="N103" s="3"/>
      <c r="O103" s="3"/>
    </row>
    <row r="104" spans="1:15" ht="14.25" customHeight="1" x14ac:dyDescent="0.2">
      <c r="A104" s="3"/>
      <c r="B104" s="3"/>
      <c r="C104" s="3"/>
      <c r="D104" s="3"/>
      <c r="E104" s="3"/>
      <c r="F104" s="3"/>
      <c r="G104" s="4"/>
      <c r="H104" s="3"/>
      <c r="I104" s="3"/>
      <c r="J104" s="3"/>
      <c r="K104" s="3"/>
      <c r="L104" s="3"/>
      <c r="M104" s="3"/>
      <c r="N104" s="3"/>
      <c r="O104" s="3"/>
    </row>
    <row r="105" spans="1:15" ht="14.25" customHeight="1" x14ac:dyDescent="0.2">
      <c r="A105" s="3"/>
      <c r="B105" s="3"/>
      <c r="C105" s="3"/>
      <c r="D105" s="3"/>
      <c r="E105" s="3"/>
      <c r="F105" s="3"/>
      <c r="G105" s="4"/>
      <c r="H105" s="3"/>
      <c r="I105" s="3"/>
      <c r="J105" s="3"/>
      <c r="K105" s="3"/>
      <c r="L105" s="3"/>
      <c r="M105" s="3"/>
      <c r="N105" s="3"/>
      <c r="O105" s="3"/>
    </row>
    <row r="106" spans="1:15" ht="14.25" customHeight="1" x14ac:dyDescent="0.2">
      <c r="A106" s="3"/>
      <c r="B106" s="3"/>
      <c r="C106" s="3"/>
      <c r="D106" s="3"/>
      <c r="E106" s="3"/>
      <c r="F106" s="3"/>
      <c r="G106" s="4"/>
      <c r="H106" s="3"/>
      <c r="I106" s="3"/>
      <c r="J106" s="3"/>
      <c r="K106" s="3"/>
      <c r="L106" s="3"/>
      <c r="M106" s="3"/>
      <c r="N106" s="3"/>
      <c r="O106" s="3"/>
    </row>
    <row r="107" spans="1:15" ht="14.25" customHeight="1" x14ac:dyDescent="0.2">
      <c r="A107" s="3"/>
      <c r="B107" s="3"/>
      <c r="C107" s="3"/>
      <c r="D107" s="3"/>
      <c r="E107" s="3"/>
      <c r="F107" s="3"/>
      <c r="G107" s="4"/>
      <c r="H107" s="3"/>
      <c r="I107" s="3"/>
      <c r="J107" s="3"/>
      <c r="K107" s="3"/>
      <c r="L107" s="3"/>
      <c r="M107" s="3"/>
      <c r="N107" s="3"/>
      <c r="O107" s="3"/>
    </row>
    <row r="108" spans="1:15" ht="14.25" customHeight="1" x14ac:dyDescent="0.2">
      <c r="A108" s="3"/>
      <c r="B108" s="3"/>
      <c r="C108" s="3"/>
      <c r="D108" s="3"/>
      <c r="E108" s="3"/>
      <c r="F108" s="3"/>
      <c r="G108" s="4"/>
      <c r="H108" s="3"/>
      <c r="I108" s="3"/>
      <c r="J108" s="3"/>
      <c r="K108" s="3"/>
      <c r="L108" s="3"/>
      <c r="M108" s="3"/>
      <c r="N108" s="3"/>
      <c r="O108" s="3"/>
    </row>
    <row r="109" spans="1:15" ht="14.25" customHeight="1" x14ac:dyDescent="0.2">
      <c r="A109" s="3"/>
      <c r="B109" s="3"/>
      <c r="C109" s="3"/>
      <c r="D109" s="3"/>
      <c r="E109" s="3"/>
      <c r="F109" s="3"/>
      <c r="G109" s="4"/>
      <c r="H109" s="3"/>
      <c r="I109" s="3"/>
      <c r="J109" s="3"/>
      <c r="K109" s="3"/>
      <c r="L109" s="3"/>
      <c r="M109" s="3"/>
      <c r="N109" s="3"/>
      <c r="O109" s="3"/>
    </row>
    <row r="110" spans="1:15" ht="14.25" customHeight="1" x14ac:dyDescent="0.2">
      <c r="A110" s="3"/>
      <c r="B110" s="3"/>
      <c r="C110" s="3"/>
      <c r="D110" s="3"/>
      <c r="E110" s="3"/>
      <c r="F110" s="3"/>
      <c r="G110" s="4"/>
      <c r="H110" s="3"/>
      <c r="I110" s="3"/>
      <c r="J110" s="3"/>
      <c r="K110" s="3"/>
      <c r="L110" s="3"/>
      <c r="M110" s="3"/>
      <c r="N110" s="3"/>
      <c r="O110" s="3"/>
    </row>
    <row r="111" spans="1:15" ht="14.25" customHeight="1" x14ac:dyDescent="0.2">
      <c r="A111" s="3"/>
      <c r="B111" s="3"/>
      <c r="C111" s="3"/>
      <c r="D111" s="3"/>
      <c r="E111" s="3"/>
      <c r="F111" s="3"/>
      <c r="G111" s="4"/>
      <c r="H111" s="3"/>
      <c r="I111" s="3"/>
      <c r="J111" s="3"/>
      <c r="K111" s="3"/>
      <c r="L111" s="3"/>
      <c r="M111" s="3"/>
      <c r="N111" s="3"/>
      <c r="O111" s="3"/>
    </row>
    <row r="112" spans="1:15" ht="14.25" customHeight="1" x14ac:dyDescent="0.2">
      <c r="A112" s="3"/>
      <c r="B112" s="3"/>
      <c r="C112" s="3"/>
      <c r="D112" s="3"/>
      <c r="E112" s="3"/>
      <c r="F112" s="3"/>
      <c r="G112" s="4"/>
      <c r="H112" s="3"/>
      <c r="I112" s="3"/>
      <c r="J112" s="3"/>
      <c r="K112" s="3"/>
      <c r="L112" s="3"/>
      <c r="M112" s="3"/>
      <c r="N112" s="3"/>
      <c r="O112" s="3"/>
    </row>
    <row r="113" spans="1:15" ht="14.25" customHeight="1" x14ac:dyDescent="0.2">
      <c r="A113" s="3"/>
      <c r="B113" s="3"/>
      <c r="C113" s="3"/>
      <c r="D113" s="3"/>
      <c r="E113" s="3"/>
      <c r="F113" s="3"/>
      <c r="G113" s="4"/>
      <c r="H113" s="3"/>
      <c r="I113" s="3"/>
      <c r="J113" s="3"/>
      <c r="K113" s="3"/>
      <c r="L113" s="3"/>
      <c r="M113" s="3"/>
      <c r="N113" s="3"/>
      <c r="O113" s="3"/>
    </row>
    <row r="114" spans="1:15" ht="14.25" customHeight="1" x14ac:dyDescent="0.2">
      <c r="A114" s="3"/>
      <c r="B114" s="3"/>
      <c r="C114" s="3"/>
      <c r="D114" s="3"/>
      <c r="E114" s="3"/>
      <c r="F114" s="3"/>
      <c r="G114" s="4"/>
      <c r="H114" s="3"/>
      <c r="I114" s="3"/>
      <c r="J114" s="3"/>
      <c r="K114" s="3"/>
      <c r="L114" s="3"/>
      <c r="M114" s="3"/>
      <c r="N114" s="3"/>
      <c r="O114" s="3"/>
    </row>
    <row r="115" spans="1:15" ht="14.25" customHeight="1" x14ac:dyDescent="0.2">
      <c r="A115" s="3"/>
      <c r="B115" s="3"/>
      <c r="C115" s="3"/>
      <c r="D115" s="3"/>
      <c r="E115" s="3"/>
      <c r="F115" s="3"/>
      <c r="G115" s="4"/>
      <c r="H115" s="3"/>
      <c r="I115" s="3"/>
      <c r="J115" s="3"/>
      <c r="K115" s="3"/>
      <c r="L115" s="3"/>
      <c r="M115" s="3"/>
      <c r="N115" s="3"/>
      <c r="O115" s="3"/>
    </row>
    <row r="116" spans="1:15" ht="14.25" customHeight="1" x14ac:dyDescent="0.2">
      <c r="A116" s="3"/>
      <c r="B116" s="3"/>
      <c r="C116" s="3"/>
      <c r="D116" s="3"/>
      <c r="E116" s="3"/>
      <c r="F116" s="3"/>
      <c r="G116" s="4"/>
      <c r="H116" s="3"/>
      <c r="I116" s="3"/>
      <c r="J116" s="3"/>
      <c r="K116" s="3"/>
      <c r="L116" s="3"/>
      <c r="M116" s="3"/>
      <c r="N116" s="3"/>
      <c r="O116" s="3"/>
    </row>
    <row r="117" spans="1:15" ht="14.25" customHeight="1" x14ac:dyDescent="0.2">
      <c r="A117" s="3"/>
      <c r="B117" s="3"/>
      <c r="C117" s="3"/>
      <c r="D117" s="3"/>
      <c r="E117" s="3"/>
      <c r="F117" s="3"/>
      <c r="G117" s="4"/>
      <c r="H117" s="3"/>
      <c r="I117" s="3"/>
      <c r="J117" s="3"/>
      <c r="K117" s="3"/>
      <c r="L117" s="3"/>
      <c r="M117" s="3"/>
      <c r="N117" s="3"/>
      <c r="O117" s="3"/>
    </row>
    <row r="118" spans="1:15" ht="14.25" customHeight="1" x14ac:dyDescent="0.2">
      <c r="A118" s="3"/>
      <c r="B118" s="3"/>
      <c r="C118" s="3"/>
      <c r="D118" s="3"/>
      <c r="E118" s="3"/>
      <c r="F118" s="3"/>
      <c r="G118" s="4"/>
      <c r="H118" s="3"/>
      <c r="I118" s="3"/>
      <c r="J118" s="3"/>
      <c r="K118" s="3"/>
      <c r="L118" s="3"/>
      <c r="M118" s="3"/>
      <c r="N118" s="3"/>
      <c r="O118" s="3"/>
    </row>
    <row r="119" spans="1:15" ht="14.25" customHeight="1" x14ac:dyDescent="0.2">
      <c r="A119" s="3"/>
      <c r="B119" s="3"/>
      <c r="C119" s="3"/>
      <c r="D119" s="3"/>
      <c r="E119" s="3"/>
      <c r="F119" s="3"/>
      <c r="G119" s="4"/>
      <c r="H119" s="3"/>
      <c r="I119" s="3"/>
      <c r="J119" s="3"/>
      <c r="K119" s="3"/>
      <c r="L119" s="3"/>
      <c r="M119" s="3"/>
      <c r="N119" s="3"/>
      <c r="O119" s="3"/>
    </row>
    <row r="120" spans="1:15" ht="14.25" customHeight="1" x14ac:dyDescent="0.2">
      <c r="A120" s="3"/>
      <c r="B120" s="3"/>
      <c r="C120" s="3"/>
      <c r="D120" s="3"/>
      <c r="E120" s="3"/>
      <c r="F120" s="3"/>
      <c r="G120" s="4"/>
      <c r="H120" s="3"/>
      <c r="I120" s="3"/>
      <c r="J120" s="3"/>
      <c r="K120" s="3"/>
      <c r="L120" s="3"/>
      <c r="M120" s="3"/>
      <c r="N120" s="3"/>
      <c r="O120" s="3"/>
    </row>
    <row r="121" spans="1:15" ht="14.25" customHeight="1" x14ac:dyDescent="0.2">
      <c r="A121" s="3"/>
      <c r="B121" s="3"/>
      <c r="C121" s="3"/>
      <c r="D121" s="3"/>
      <c r="E121" s="3"/>
      <c r="F121" s="3"/>
      <c r="G121" s="4"/>
      <c r="H121" s="3"/>
      <c r="I121" s="3"/>
      <c r="J121" s="3"/>
      <c r="K121" s="3"/>
      <c r="L121" s="3"/>
      <c r="M121" s="3"/>
      <c r="N121" s="3"/>
      <c r="O121" s="3"/>
    </row>
    <row r="122" spans="1:15" ht="14.25" customHeight="1" x14ac:dyDescent="0.2">
      <c r="A122" s="3"/>
      <c r="B122" s="3"/>
      <c r="C122" s="3"/>
      <c r="D122" s="3"/>
      <c r="E122" s="3"/>
      <c r="F122" s="3"/>
      <c r="G122" s="4"/>
      <c r="H122" s="3"/>
      <c r="I122" s="3"/>
      <c r="J122" s="3"/>
      <c r="K122" s="3"/>
      <c r="L122" s="3"/>
      <c r="M122" s="3"/>
      <c r="N122" s="3"/>
      <c r="O122" s="3"/>
    </row>
    <row r="123" spans="1:15" ht="14.25" customHeight="1" x14ac:dyDescent="0.2">
      <c r="A123" s="3"/>
      <c r="B123" s="3"/>
      <c r="C123" s="3"/>
      <c r="D123" s="3"/>
      <c r="E123" s="3"/>
      <c r="F123" s="3"/>
      <c r="G123" s="4"/>
      <c r="H123" s="3"/>
      <c r="I123" s="3"/>
      <c r="J123" s="3"/>
      <c r="K123" s="3"/>
      <c r="L123" s="3"/>
      <c r="M123" s="3"/>
      <c r="N123" s="3"/>
      <c r="O123" s="3"/>
    </row>
    <row r="124" spans="1:15" ht="14.25" customHeight="1" x14ac:dyDescent="0.2">
      <c r="A124" s="3"/>
      <c r="B124" s="3"/>
      <c r="C124" s="3"/>
      <c r="D124" s="3"/>
      <c r="E124" s="3"/>
      <c r="F124" s="3"/>
      <c r="G124" s="4"/>
      <c r="H124" s="3"/>
      <c r="I124" s="3"/>
      <c r="J124" s="3"/>
      <c r="K124" s="3"/>
      <c r="L124" s="3"/>
      <c r="M124" s="3"/>
      <c r="N124" s="3"/>
      <c r="O124" s="3"/>
    </row>
    <row r="125" spans="1:15" ht="14.25" customHeight="1" x14ac:dyDescent="0.2">
      <c r="A125" s="3"/>
      <c r="B125" s="3"/>
      <c r="C125" s="3"/>
      <c r="D125" s="3"/>
      <c r="E125" s="3"/>
      <c r="F125" s="3"/>
      <c r="G125" s="4"/>
      <c r="H125" s="3"/>
      <c r="I125" s="3"/>
      <c r="J125" s="3"/>
      <c r="K125" s="3"/>
      <c r="L125" s="3"/>
      <c r="M125" s="3"/>
      <c r="N125" s="3"/>
      <c r="O125" s="3"/>
    </row>
    <row r="126" spans="1:15" ht="14.25" customHeight="1" x14ac:dyDescent="0.2">
      <c r="A126" s="3"/>
      <c r="B126" s="3"/>
      <c r="C126" s="3"/>
      <c r="D126" s="3"/>
      <c r="E126" s="3"/>
      <c r="F126" s="3"/>
      <c r="G126" s="4"/>
      <c r="H126" s="3"/>
      <c r="I126" s="3"/>
      <c r="J126" s="3"/>
      <c r="K126" s="3"/>
      <c r="L126" s="3"/>
      <c r="M126" s="3"/>
      <c r="N126" s="3"/>
      <c r="O126" s="3"/>
    </row>
    <row r="127" spans="1:15" ht="14.25" customHeight="1" x14ac:dyDescent="0.2">
      <c r="A127" s="3"/>
      <c r="B127" s="3"/>
      <c r="C127" s="3"/>
      <c r="D127" s="3"/>
      <c r="E127" s="3"/>
      <c r="F127" s="3"/>
      <c r="G127" s="4"/>
      <c r="H127" s="3"/>
      <c r="I127" s="3"/>
      <c r="J127" s="3"/>
      <c r="K127" s="3"/>
      <c r="L127" s="3"/>
      <c r="M127" s="3"/>
      <c r="N127" s="3"/>
      <c r="O127" s="3"/>
    </row>
    <row r="128" spans="1:15" ht="14.25" customHeight="1" x14ac:dyDescent="0.2">
      <c r="A128" s="3"/>
      <c r="B128" s="3"/>
      <c r="C128" s="3"/>
      <c r="D128" s="3"/>
      <c r="E128" s="3"/>
      <c r="F128" s="3"/>
      <c r="G128" s="4"/>
      <c r="H128" s="3"/>
      <c r="I128" s="3"/>
      <c r="J128" s="3"/>
      <c r="K128" s="3"/>
      <c r="L128" s="3"/>
      <c r="M128" s="3"/>
      <c r="N128" s="3"/>
      <c r="O128" s="3"/>
    </row>
    <row r="129" spans="1:15" ht="14.25" customHeight="1" x14ac:dyDescent="0.2">
      <c r="A129" s="3"/>
      <c r="B129" s="3"/>
      <c r="C129" s="3"/>
      <c r="D129" s="3"/>
      <c r="E129" s="3"/>
      <c r="F129" s="3"/>
      <c r="G129" s="4"/>
      <c r="H129" s="3"/>
      <c r="I129" s="3"/>
      <c r="J129" s="3"/>
      <c r="K129" s="3"/>
      <c r="L129" s="3"/>
      <c r="M129" s="3"/>
      <c r="N129" s="3"/>
      <c r="O129" s="3"/>
    </row>
    <row r="130" spans="1:15" ht="14.25" customHeight="1" x14ac:dyDescent="0.2">
      <c r="A130" s="3"/>
      <c r="B130" s="3"/>
      <c r="C130" s="3"/>
      <c r="D130" s="3"/>
      <c r="E130" s="3"/>
      <c r="F130" s="3"/>
      <c r="G130" s="4"/>
      <c r="H130" s="3"/>
      <c r="I130" s="3"/>
      <c r="J130" s="3"/>
      <c r="K130" s="3"/>
      <c r="L130" s="3"/>
      <c r="M130" s="3"/>
      <c r="N130" s="3"/>
      <c r="O130" s="3"/>
    </row>
    <row r="131" spans="1:15" ht="14.25" customHeight="1" x14ac:dyDescent="0.2">
      <c r="A131" s="3"/>
      <c r="B131" s="3"/>
      <c r="C131" s="3"/>
      <c r="D131" s="3"/>
      <c r="E131" s="3"/>
      <c r="F131" s="3"/>
      <c r="G131" s="4"/>
      <c r="H131" s="3"/>
      <c r="I131" s="3"/>
      <c r="J131" s="3"/>
      <c r="K131" s="3"/>
      <c r="L131" s="3"/>
      <c r="M131" s="3"/>
      <c r="N131" s="3"/>
      <c r="O131" s="3"/>
    </row>
    <row r="132" spans="1:15" ht="14.25" customHeight="1" x14ac:dyDescent="0.2">
      <c r="A132" s="3"/>
      <c r="B132" s="3"/>
      <c r="C132" s="3"/>
      <c r="D132" s="3"/>
      <c r="E132" s="3"/>
      <c r="F132" s="3"/>
      <c r="G132" s="4"/>
      <c r="H132" s="3"/>
      <c r="I132" s="3"/>
      <c r="J132" s="3"/>
      <c r="K132" s="3"/>
      <c r="L132" s="3"/>
      <c r="M132" s="3"/>
      <c r="N132" s="3"/>
      <c r="O132" s="3"/>
    </row>
    <row r="133" spans="1:15" ht="14.25" customHeight="1" x14ac:dyDescent="0.2">
      <c r="A133" s="3"/>
      <c r="B133" s="3"/>
      <c r="C133" s="3"/>
      <c r="D133" s="3"/>
      <c r="E133" s="3"/>
      <c r="F133" s="3"/>
      <c r="G133" s="4"/>
      <c r="H133" s="3"/>
      <c r="I133" s="3"/>
      <c r="J133" s="3"/>
      <c r="K133" s="3"/>
      <c r="L133" s="3"/>
      <c r="M133" s="3"/>
      <c r="N133" s="3"/>
      <c r="O133" s="3"/>
    </row>
    <row r="134" spans="1:15" ht="14.25" customHeight="1" x14ac:dyDescent="0.2">
      <c r="A134" s="3"/>
      <c r="B134" s="3"/>
      <c r="C134" s="3"/>
      <c r="D134" s="3"/>
      <c r="E134" s="3"/>
      <c r="F134" s="3"/>
      <c r="G134" s="4"/>
      <c r="H134" s="3"/>
      <c r="I134" s="3"/>
      <c r="J134" s="3"/>
      <c r="K134" s="3"/>
      <c r="L134" s="3"/>
      <c r="M134" s="3"/>
      <c r="N134" s="3"/>
      <c r="O134" s="3"/>
    </row>
    <row r="135" spans="1:15" ht="14.25" customHeight="1" x14ac:dyDescent="0.2">
      <c r="A135" s="3"/>
      <c r="B135" s="3"/>
      <c r="C135" s="3"/>
      <c r="D135" s="3"/>
      <c r="E135" s="3"/>
      <c r="F135" s="3"/>
      <c r="G135" s="4"/>
      <c r="H135" s="3"/>
      <c r="I135" s="3"/>
      <c r="J135" s="3"/>
      <c r="K135" s="3"/>
      <c r="L135" s="3"/>
      <c r="M135" s="3"/>
      <c r="N135" s="3"/>
      <c r="O135" s="3"/>
    </row>
    <row r="136" spans="1:15" ht="14.25" customHeight="1" x14ac:dyDescent="0.2">
      <c r="A136" s="3"/>
      <c r="B136" s="3"/>
      <c r="C136" s="3"/>
      <c r="D136" s="3"/>
      <c r="E136" s="3"/>
      <c r="F136" s="3"/>
      <c r="G136" s="4"/>
      <c r="H136" s="3"/>
      <c r="I136" s="3"/>
      <c r="J136" s="3"/>
      <c r="K136" s="3"/>
      <c r="L136" s="3"/>
      <c r="M136" s="3"/>
      <c r="N136" s="3"/>
      <c r="O136" s="3"/>
    </row>
    <row r="137" spans="1:15" ht="14.25" customHeight="1" x14ac:dyDescent="0.2">
      <c r="A137" s="3"/>
      <c r="B137" s="3"/>
      <c r="C137" s="3"/>
      <c r="D137" s="3"/>
      <c r="E137" s="3"/>
      <c r="F137" s="3"/>
      <c r="G137" s="4"/>
      <c r="H137" s="3"/>
      <c r="I137" s="3"/>
      <c r="J137" s="3"/>
      <c r="K137" s="3"/>
      <c r="L137" s="3"/>
      <c r="M137" s="3"/>
      <c r="N137" s="3"/>
      <c r="O137" s="3"/>
    </row>
    <row r="138" spans="1:15" ht="14.25" customHeight="1" x14ac:dyDescent="0.2">
      <c r="A138" s="3"/>
      <c r="B138" s="3"/>
      <c r="C138" s="3"/>
      <c r="D138" s="3"/>
      <c r="E138" s="3"/>
      <c r="F138" s="3"/>
      <c r="G138" s="4"/>
      <c r="H138" s="3"/>
      <c r="I138" s="3"/>
      <c r="J138" s="3"/>
      <c r="K138" s="3"/>
      <c r="L138" s="3"/>
      <c r="M138" s="3"/>
      <c r="N138" s="3"/>
      <c r="O138" s="3"/>
    </row>
    <row r="139" spans="1:15" ht="14.25" customHeight="1" x14ac:dyDescent="0.2">
      <c r="A139" s="3"/>
      <c r="B139" s="3"/>
      <c r="C139" s="3"/>
      <c r="D139" s="3"/>
      <c r="E139" s="3"/>
      <c r="F139" s="3"/>
      <c r="G139" s="4"/>
      <c r="H139" s="3"/>
      <c r="I139" s="3"/>
      <c r="J139" s="3"/>
      <c r="K139" s="3"/>
      <c r="L139" s="3"/>
      <c r="M139" s="3"/>
      <c r="N139" s="3"/>
      <c r="O139" s="3"/>
    </row>
    <row r="140" spans="1:15" ht="14.25" customHeight="1" x14ac:dyDescent="0.2">
      <c r="A140" s="3"/>
      <c r="B140" s="3"/>
      <c r="C140" s="3"/>
      <c r="D140" s="3"/>
      <c r="E140" s="3"/>
      <c r="F140" s="3"/>
      <c r="G140" s="4"/>
      <c r="H140" s="3"/>
      <c r="I140" s="3"/>
      <c r="J140" s="3"/>
      <c r="K140" s="3"/>
      <c r="L140" s="3"/>
      <c r="M140" s="3"/>
      <c r="N140" s="3"/>
      <c r="O140" s="3"/>
    </row>
    <row r="141" spans="1:15" ht="14.25" customHeight="1" x14ac:dyDescent="0.2">
      <c r="A141" s="3"/>
      <c r="B141" s="3"/>
      <c r="C141" s="3"/>
      <c r="D141" s="3"/>
      <c r="E141" s="3"/>
      <c r="F141" s="3"/>
      <c r="G141" s="4"/>
      <c r="H141" s="3"/>
      <c r="I141" s="3"/>
      <c r="J141" s="3"/>
      <c r="K141" s="3"/>
      <c r="L141" s="3"/>
      <c r="M141" s="3"/>
      <c r="N141" s="3"/>
      <c r="O141" s="3"/>
    </row>
    <row r="142" spans="1:15" ht="14.25" customHeight="1" x14ac:dyDescent="0.2">
      <c r="A142" s="3"/>
      <c r="B142" s="3"/>
      <c r="C142" s="3"/>
      <c r="D142" s="3"/>
      <c r="E142" s="3"/>
      <c r="F142" s="3"/>
      <c r="G142" s="4"/>
      <c r="H142" s="3"/>
      <c r="I142" s="3"/>
      <c r="J142" s="3"/>
      <c r="K142" s="3"/>
      <c r="L142" s="3"/>
      <c r="M142" s="3"/>
      <c r="N142" s="3"/>
      <c r="O142" s="3"/>
    </row>
    <row r="143" spans="1:15" ht="14.25" customHeight="1" x14ac:dyDescent="0.2">
      <c r="A143" s="3"/>
      <c r="B143" s="3"/>
      <c r="C143" s="3"/>
      <c r="D143" s="3"/>
      <c r="E143" s="3"/>
      <c r="F143" s="3"/>
      <c r="G143" s="4"/>
      <c r="H143" s="3"/>
      <c r="I143" s="3"/>
      <c r="J143" s="3"/>
      <c r="K143" s="3"/>
      <c r="L143" s="3"/>
      <c r="M143" s="3"/>
      <c r="N143" s="3"/>
      <c r="O143" s="3"/>
    </row>
    <row r="144" spans="1:15" ht="14.25" customHeight="1" x14ac:dyDescent="0.2">
      <c r="A144" s="3"/>
      <c r="B144" s="3"/>
      <c r="C144" s="3"/>
      <c r="D144" s="3"/>
      <c r="E144" s="3"/>
      <c r="F144" s="3"/>
      <c r="G144" s="4"/>
      <c r="H144" s="3"/>
      <c r="I144" s="3"/>
      <c r="J144" s="3"/>
      <c r="K144" s="3"/>
      <c r="L144" s="3"/>
      <c r="M144" s="3"/>
      <c r="N144" s="3"/>
      <c r="O144" s="3"/>
    </row>
    <row r="145" spans="1:15" ht="14.25" customHeight="1" x14ac:dyDescent="0.2">
      <c r="A145" s="3"/>
      <c r="B145" s="3"/>
      <c r="C145" s="3"/>
      <c r="D145" s="3"/>
      <c r="E145" s="3"/>
      <c r="F145" s="3"/>
      <c r="G145" s="4"/>
      <c r="H145" s="3"/>
      <c r="I145" s="3"/>
      <c r="J145" s="3"/>
      <c r="K145" s="3"/>
      <c r="L145" s="3"/>
      <c r="M145" s="3"/>
      <c r="N145" s="3"/>
      <c r="O145" s="3"/>
    </row>
    <row r="146" spans="1:15" ht="14.25" customHeight="1" x14ac:dyDescent="0.2">
      <c r="A146" s="3"/>
      <c r="B146" s="3"/>
      <c r="C146" s="3"/>
      <c r="D146" s="3"/>
      <c r="E146" s="3"/>
      <c r="F146" s="3"/>
      <c r="G146" s="4"/>
      <c r="H146" s="3"/>
      <c r="I146" s="3"/>
      <c r="J146" s="3"/>
      <c r="K146" s="3"/>
      <c r="L146" s="3"/>
      <c r="M146" s="3"/>
      <c r="N146" s="3"/>
      <c r="O146" s="3"/>
    </row>
    <row r="147" spans="1:15" ht="14.25" customHeight="1" x14ac:dyDescent="0.2">
      <c r="A147" s="3"/>
      <c r="B147" s="3"/>
      <c r="C147" s="3"/>
      <c r="D147" s="3"/>
      <c r="E147" s="3"/>
      <c r="F147" s="3"/>
      <c r="G147" s="4"/>
      <c r="H147" s="3"/>
      <c r="I147" s="3"/>
      <c r="J147" s="3"/>
      <c r="K147" s="3"/>
      <c r="L147" s="3"/>
      <c r="M147" s="3"/>
      <c r="N147" s="3"/>
      <c r="O147" s="3"/>
    </row>
    <row r="148" spans="1:15" ht="14.25" customHeight="1" x14ac:dyDescent="0.2">
      <c r="A148" s="3"/>
      <c r="B148" s="3"/>
      <c r="C148" s="3"/>
      <c r="D148" s="3"/>
      <c r="E148" s="3"/>
      <c r="F148" s="3"/>
      <c r="G148" s="4"/>
      <c r="H148" s="3"/>
      <c r="I148" s="3"/>
      <c r="J148" s="3"/>
      <c r="K148" s="3"/>
      <c r="L148" s="3"/>
      <c r="M148" s="3"/>
      <c r="N148" s="3"/>
      <c r="O148" s="3"/>
    </row>
    <row r="149" spans="1:15" ht="14.25" customHeight="1" x14ac:dyDescent="0.2">
      <c r="A149" s="3"/>
      <c r="B149" s="3"/>
      <c r="C149" s="3"/>
      <c r="D149" s="3"/>
      <c r="E149" s="3"/>
      <c r="F149" s="3"/>
      <c r="G149" s="4"/>
      <c r="H149" s="3"/>
      <c r="I149" s="3"/>
      <c r="J149" s="3"/>
      <c r="K149" s="3"/>
      <c r="L149" s="3"/>
      <c r="M149" s="3"/>
      <c r="N149" s="3"/>
      <c r="O149" s="3"/>
    </row>
    <row r="150" spans="1:15" ht="14.25" customHeight="1" x14ac:dyDescent="0.2">
      <c r="A150" s="3"/>
      <c r="B150" s="3"/>
      <c r="C150" s="3"/>
      <c r="D150" s="3"/>
      <c r="E150" s="3"/>
      <c r="F150" s="3"/>
      <c r="G150" s="4"/>
      <c r="H150" s="3"/>
      <c r="I150" s="3"/>
      <c r="J150" s="3"/>
      <c r="K150" s="3"/>
      <c r="L150" s="3"/>
      <c r="M150" s="3"/>
      <c r="N150" s="3"/>
      <c r="O150" s="3"/>
    </row>
    <row r="151" spans="1:15" ht="14.25" customHeight="1" x14ac:dyDescent="0.2">
      <c r="A151" s="3"/>
      <c r="B151" s="3"/>
      <c r="C151" s="3"/>
      <c r="D151" s="3"/>
      <c r="E151" s="3"/>
      <c r="F151" s="3"/>
      <c r="G151" s="4"/>
      <c r="H151" s="3"/>
      <c r="I151" s="3"/>
      <c r="J151" s="3"/>
      <c r="K151" s="3"/>
      <c r="L151" s="3"/>
      <c r="M151" s="3"/>
      <c r="N151" s="3"/>
      <c r="O151" s="3"/>
    </row>
    <row r="152" spans="1:15" ht="14.25" customHeight="1" x14ac:dyDescent="0.2">
      <c r="A152" s="3"/>
      <c r="B152" s="3"/>
      <c r="C152" s="3"/>
      <c r="D152" s="3"/>
      <c r="E152" s="3"/>
      <c r="F152" s="3"/>
      <c r="G152" s="4"/>
      <c r="H152" s="3"/>
      <c r="I152" s="3"/>
      <c r="J152" s="3"/>
      <c r="K152" s="3"/>
      <c r="L152" s="3"/>
      <c r="M152" s="3"/>
      <c r="N152" s="3"/>
      <c r="O152" s="3"/>
    </row>
    <row r="153" spans="1:15" ht="14.25" customHeight="1" x14ac:dyDescent="0.2">
      <c r="A153" s="3"/>
      <c r="B153" s="3"/>
      <c r="C153" s="3"/>
      <c r="D153" s="3"/>
      <c r="E153" s="3"/>
      <c r="F153" s="3"/>
      <c r="G153" s="4"/>
      <c r="H153" s="3"/>
      <c r="I153" s="3"/>
      <c r="J153" s="3"/>
      <c r="K153" s="3"/>
      <c r="L153" s="3"/>
      <c r="M153" s="3"/>
      <c r="N153" s="3"/>
      <c r="O153" s="3"/>
    </row>
    <row r="154" spans="1:15" ht="14.25" customHeight="1" x14ac:dyDescent="0.2">
      <c r="A154" s="3"/>
      <c r="B154" s="3"/>
      <c r="C154" s="3"/>
      <c r="D154" s="3"/>
      <c r="E154" s="3"/>
      <c r="F154" s="3"/>
      <c r="G154" s="4"/>
      <c r="H154" s="3"/>
      <c r="I154" s="3"/>
      <c r="J154" s="3"/>
      <c r="K154" s="3"/>
      <c r="L154" s="3"/>
      <c r="M154" s="3"/>
      <c r="N154" s="3"/>
      <c r="O154" s="3"/>
    </row>
    <row r="155" spans="1:15" ht="14.25" customHeight="1" x14ac:dyDescent="0.2">
      <c r="A155" s="3"/>
      <c r="B155" s="3"/>
      <c r="C155" s="3"/>
      <c r="D155" s="3"/>
      <c r="E155" s="3"/>
      <c r="F155" s="3"/>
      <c r="G155" s="4"/>
      <c r="H155" s="3"/>
      <c r="I155" s="3"/>
      <c r="J155" s="3"/>
      <c r="K155" s="3"/>
      <c r="L155" s="3"/>
      <c r="M155" s="3"/>
      <c r="N155" s="3"/>
      <c r="O155" s="3"/>
    </row>
    <row r="156" spans="1:15" ht="14.25" customHeight="1" x14ac:dyDescent="0.2">
      <c r="A156" s="3"/>
      <c r="B156" s="3"/>
      <c r="C156" s="3"/>
      <c r="D156" s="3"/>
      <c r="E156" s="3"/>
      <c r="F156" s="3"/>
      <c r="G156" s="4"/>
      <c r="H156" s="3"/>
      <c r="I156" s="3"/>
      <c r="J156" s="3"/>
      <c r="K156" s="3"/>
      <c r="L156" s="3"/>
      <c r="M156" s="3"/>
      <c r="N156" s="3"/>
      <c r="O156" s="3"/>
    </row>
    <row r="157" spans="1:15" ht="14.25" customHeight="1" x14ac:dyDescent="0.2">
      <c r="A157" s="3"/>
      <c r="B157" s="3"/>
      <c r="C157" s="3"/>
      <c r="D157" s="3"/>
      <c r="E157" s="3"/>
      <c r="F157" s="3"/>
      <c r="G157" s="4"/>
      <c r="H157" s="3"/>
      <c r="I157" s="3"/>
      <c r="J157" s="3"/>
      <c r="K157" s="3"/>
      <c r="L157" s="3"/>
      <c r="M157" s="3"/>
      <c r="N157" s="3"/>
      <c r="O157" s="3"/>
    </row>
    <row r="158" spans="1:15" ht="14.25" customHeight="1" x14ac:dyDescent="0.2">
      <c r="A158" s="3"/>
      <c r="B158" s="3"/>
      <c r="C158" s="3"/>
      <c r="D158" s="3"/>
      <c r="E158" s="3"/>
      <c r="F158" s="3"/>
      <c r="G158" s="4"/>
      <c r="H158" s="3"/>
      <c r="I158" s="3"/>
      <c r="J158" s="3"/>
      <c r="K158" s="3"/>
      <c r="L158" s="3"/>
      <c r="M158" s="3"/>
      <c r="N158" s="3"/>
      <c r="O158" s="3"/>
    </row>
    <row r="159" spans="1:15" ht="14.25" customHeight="1" x14ac:dyDescent="0.2">
      <c r="A159" s="3"/>
      <c r="B159" s="3"/>
      <c r="C159" s="3"/>
      <c r="D159" s="3"/>
      <c r="E159" s="3"/>
      <c r="F159" s="3"/>
      <c r="G159" s="4"/>
      <c r="H159" s="3"/>
      <c r="I159" s="3"/>
      <c r="J159" s="3"/>
      <c r="K159" s="3"/>
      <c r="L159" s="3"/>
      <c r="M159" s="3"/>
      <c r="N159" s="3"/>
      <c r="O159" s="3"/>
    </row>
    <row r="160" spans="1:15" ht="14.25" customHeight="1" x14ac:dyDescent="0.2">
      <c r="A160" s="3"/>
      <c r="B160" s="3"/>
      <c r="C160" s="3"/>
      <c r="D160" s="3"/>
      <c r="E160" s="3"/>
      <c r="F160" s="3"/>
      <c r="G160" s="4"/>
      <c r="H160" s="3"/>
      <c r="I160" s="3"/>
      <c r="J160" s="3"/>
      <c r="K160" s="3"/>
      <c r="L160" s="3"/>
      <c r="M160" s="3"/>
      <c r="N160" s="3"/>
      <c r="O160" s="3"/>
    </row>
    <row r="161" spans="1:15" ht="14.25" customHeight="1" x14ac:dyDescent="0.2">
      <c r="A161" s="3"/>
      <c r="B161" s="3"/>
      <c r="C161" s="3"/>
      <c r="D161" s="3"/>
      <c r="E161" s="3"/>
      <c r="F161" s="3"/>
      <c r="G161" s="4"/>
      <c r="H161" s="3"/>
      <c r="I161" s="3"/>
      <c r="J161" s="3"/>
      <c r="K161" s="3"/>
      <c r="L161" s="3"/>
      <c r="M161" s="3"/>
      <c r="N161" s="3"/>
      <c r="O161" s="3"/>
    </row>
    <row r="162" spans="1:15" ht="14.25" customHeight="1" x14ac:dyDescent="0.2">
      <c r="A162" s="3"/>
      <c r="B162" s="3"/>
      <c r="C162" s="3"/>
      <c r="D162" s="3"/>
      <c r="E162" s="3"/>
      <c r="F162" s="3"/>
      <c r="G162" s="4"/>
      <c r="H162" s="3"/>
      <c r="I162" s="3"/>
      <c r="J162" s="3"/>
      <c r="K162" s="3"/>
      <c r="L162" s="3"/>
      <c r="M162" s="3"/>
      <c r="N162" s="3"/>
      <c r="O162" s="3"/>
    </row>
    <row r="163" spans="1:15" ht="14.25" customHeight="1" x14ac:dyDescent="0.2">
      <c r="A163" s="3"/>
      <c r="B163" s="3"/>
      <c r="C163" s="3"/>
      <c r="D163" s="3"/>
      <c r="E163" s="3"/>
      <c r="F163" s="3"/>
      <c r="G163" s="4"/>
      <c r="H163" s="3"/>
      <c r="I163" s="3"/>
      <c r="J163" s="3"/>
      <c r="K163" s="3"/>
      <c r="L163" s="3"/>
      <c r="M163" s="3"/>
      <c r="N163" s="3"/>
      <c r="O163" s="3"/>
    </row>
    <row r="164" spans="1:15" ht="14.25" customHeight="1" x14ac:dyDescent="0.2">
      <c r="A164" s="3"/>
      <c r="B164" s="3"/>
      <c r="C164" s="3"/>
      <c r="D164" s="3"/>
      <c r="E164" s="3"/>
      <c r="F164" s="3"/>
      <c r="G164" s="4"/>
      <c r="H164" s="3"/>
      <c r="I164" s="3"/>
      <c r="J164" s="3"/>
      <c r="K164" s="3"/>
      <c r="L164" s="3"/>
      <c r="M164" s="3"/>
      <c r="N164" s="3"/>
      <c r="O164" s="3"/>
    </row>
    <row r="165" spans="1:15" ht="14.25" customHeight="1" x14ac:dyDescent="0.2">
      <c r="A165" s="3"/>
      <c r="B165" s="3"/>
      <c r="C165" s="3"/>
      <c r="D165" s="3"/>
      <c r="E165" s="3"/>
      <c r="F165" s="3"/>
      <c r="G165" s="4"/>
      <c r="H165" s="3"/>
      <c r="I165" s="3"/>
      <c r="J165" s="3"/>
      <c r="K165" s="3"/>
      <c r="L165" s="3"/>
      <c r="M165" s="3"/>
      <c r="N165" s="3"/>
      <c r="O165" s="3"/>
    </row>
    <row r="166" spans="1:15" ht="14.25" customHeight="1" x14ac:dyDescent="0.2">
      <c r="A166" s="3"/>
      <c r="B166" s="3"/>
      <c r="C166" s="3"/>
      <c r="D166" s="3"/>
      <c r="E166" s="3"/>
      <c r="F166" s="3"/>
      <c r="G166" s="4"/>
      <c r="H166" s="3"/>
      <c r="I166" s="3"/>
      <c r="J166" s="3"/>
      <c r="K166" s="3"/>
      <c r="L166" s="3"/>
      <c r="M166" s="3"/>
      <c r="N166" s="3"/>
      <c r="O166" s="3"/>
    </row>
    <row r="167" spans="1:15" ht="14.25" customHeight="1" x14ac:dyDescent="0.2">
      <c r="A167" s="3"/>
      <c r="B167" s="3"/>
      <c r="C167" s="3"/>
      <c r="D167" s="3"/>
      <c r="E167" s="3"/>
      <c r="F167" s="3"/>
      <c r="G167" s="4"/>
      <c r="H167" s="3"/>
      <c r="I167" s="3"/>
      <c r="J167" s="3"/>
      <c r="K167" s="3"/>
      <c r="L167" s="3"/>
      <c r="M167" s="3"/>
      <c r="N167" s="3"/>
      <c r="O167" s="3"/>
    </row>
    <row r="168" spans="1:15" ht="14.25" customHeight="1" x14ac:dyDescent="0.2">
      <c r="A168" s="3"/>
      <c r="B168" s="3"/>
      <c r="C168" s="3"/>
      <c r="D168" s="3"/>
      <c r="E168" s="3"/>
      <c r="F168" s="3"/>
      <c r="G168" s="4"/>
      <c r="H168" s="3"/>
      <c r="I168" s="3"/>
      <c r="J168" s="3"/>
      <c r="K168" s="3"/>
      <c r="L168" s="3"/>
      <c r="M168" s="3"/>
      <c r="N168" s="3"/>
      <c r="O168" s="3"/>
    </row>
    <row r="169" spans="1:15" ht="14.25" customHeight="1" x14ac:dyDescent="0.2">
      <c r="A169" s="3"/>
      <c r="B169" s="3"/>
      <c r="C169" s="3"/>
      <c r="D169" s="3"/>
      <c r="E169" s="3"/>
      <c r="F169" s="3"/>
      <c r="G169" s="4"/>
      <c r="H169" s="3"/>
      <c r="I169" s="3"/>
      <c r="J169" s="3"/>
      <c r="K169" s="3"/>
      <c r="L169" s="3"/>
      <c r="M169" s="3"/>
      <c r="N169" s="3"/>
      <c r="O169" s="3"/>
    </row>
    <row r="170" spans="1:15" ht="14.25" customHeight="1" x14ac:dyDescent="0.2">
      <c r="A170" s="3"/>
      <c r="B170" s="3"/>
      <c r="C170" s="3"/>
      <c r="D170" s="3"/>
      <c r="E170" s="3"/>
      <c r="F170" s="3"/>
      <c r="G170" s="4"/>
      <c r="H170" s="3"/>
      <c r="I170" s="3"/>
      <c r="J170" s="3"/>
      <c r="K170" s="3"/>
      <c r="L170" s="3"/>
      <c r="M170" s="3"/>
      <c r="N170" s="3"/>
      <c r="O170" s="3"/>
    </row>
    <row r="171" spans="1:15" ht="14.25" customHeight="1" x14ac:dyDescent="0.2">
      <c r="A171" s="3"/>
      <c r="B171" s="3"/>
      <c r="C171" s="3"/>
      <c r="D171" s="3"/>
      <c r="E171" s="3"/>
      <c r="F171" s="3"/>
      <c r="G171" s="4"/>
      <c r="H171" s="3"/>
      <c r="I171" s="3"/>
      <c r="J171" s="3"/>
      <c r="K171" s="3"/>
      <c r="L171" s="3"/>
      <c r="M171" s="3"/>
      <c r="N171" s="3"/>
      <c r="O171" s="3"/>
    </row>
    <row r="172" spans="1:15" ht="14.25" customHeight="1" x14ac:dyDescent="0.2">
      <c r="A172" s="3"/>
      <c r="B172" s="3"/>
      <c r="C172" s="3"/>
      <c r="D172" s="3"/>
      <c r="E172" s="3"/>
      <c r="F172" s="3"/>
      <c r="G172" s="4"/>
      <c r="H172" s="3"/>
      <c r="I172" s="3"/>
      <c r="J172" s="3"/>
      <c r="K172" s="3"/>
      <c r="L172" s="3"/>
      <c r="M172" s="3"/>
      <c r="N172" s="3"/>
      <c r="O172" s="3"/>
    </row>
    <row r="173" spans="1:15" ht="14.25" customHeight="1" x14ac:dyDescent="0.2">
      <c r="A173" s="3"/>
      <c r="B173" s="3"/>
      <c r="C173" s="3"/>
      <c r="D173" s="3"/>
      <c r="E173" s="3"/>
      <c r="F173" s="3"/>
      <c r="G173" s="4"/>
      <c r="H173" s="3"/>
      <c r="I173" s="3"/>
      <c r="J173" s="3"/>
      <c r="K173" s="3"/>
      <c r="L173" s="3"/>
      <c r="M173" s="3"/>
      <c r="N173" s="3"/>
      <c r="O173" s="3"/>
    </row>
    <row r="174" spans="1:15" ht="14.25" customHeight="1" x14ac:dyDescent="0.2">
      <c r="A174" s="3"/>
      <c r="B174" s="3"/>
      <c r="C174" s="3"/>
      <c r="D174" s="3"/>
      <c r="E174" s="3"/>
      <c r="F174" s="3"/>
      <c r="G174" s="4"/>
      <c r="H174" s="3"/>
      <c r="I174" s="3"/>
      <c r="J174" s="3"/>
      <c r="K174" s="3"/>
      <c r="L174" s="3"/>
      <c r="M174" s="3"/>
      <c r="N174" s="3"/>
      <c r="O174" s="3"/>
    </row>
    <row r="175" spans="1:15" ht="14.25" customHeight="1" x14ac:dyDescent="0.2">
      <c r="A175" s="3"/>
      <c r="B175" s="3"/>
      <c r="C175" s="3"/>
      <c r="D175" s="3"/>
      <c r="E175" s="3"/>
      <c r="F175" s="3"/>
      <c r="G175" s="4"/>
      <c r="H175" s="3"/>
      <c r="I175" s="3"/>
      <c r="J175" s="3"/>
      <c r="K175" s="3"/>
      <c r="L175" s="3"/>
      <c r="M175" s="3"/>
      <c r="N175" s="3"/>
      <c r="O175" s="3"/>
    </row>
    <row r="176" spans="1:15" ht="14.25" customHeight="1" x14ac:dyDescent="0.2">
      <c r="A176" s="3"/>
      <c r="B176" s="3"/>
      <c r="C176" s="3"/>
      <c r="D176" s="3"/>
      <c r="E176" s="3"/>
      <c r="F176" s="3"/>
      <c r="G176" s="4"/>
      <c r="H176" s="3"/>
      <c r="I176" s="3"/>
      <c r="J176" s="3"/>
      <c r="K176" s="3"/>
      <c r="L176" s="3"/>
      <c r="M176" s="3"/>
      <c r="N176" s="3"/>
      <c r="O176" s="3"/>
    </row>
    <row r="177" spans="1:15" ht="14.25" customHeight="1" x14ac:dyDescent="0.2">
      <c r="A177" s="3"/>
      <c r="B177" s="3"/>
      <c r="C177" s="3"/>
      <c r="D177" s="3"/>
      <c r="E177" s="3"/>
      <c r="F177" s="3"/>
      <c r="G177" s="4"/>
      <c r="H177" s="3"/>
      <c r="I177" s="3"/>
      <c r="J177" s="3"/>
      <c r="K177" s="3"/>
      <c r="L177" s="3"/>
      <c r="M177" s="3"/>
      <c r="N177" s="3"/>
      <c r="O177" s="3"/>
    </row>
    <row r="178" spans="1:15" ht="14.25" customHeight="1" x14ac:dyDescent="0.2">
      <c r="A178" s="3"/>
      <c r="B178" s="3"/>
      <c r="C178" s="3"/>
      <c r="D178" s="3"/>
      <c r="E178" s="3"/>
      <c r="F178" s="3"/>
      <c r="G178" s="4"/>
      <c r="H178" s="3"/>
      <c r="I178" s="3"/>
      <c r="J178" s="3"/>
      <c r="K178" s="3"/>
      <c r="L178" s="3"/>
      <c r="M178" s="3"/>
      <c r="N178" s="3"/>
      <c r="O178" s="3"/>
    </row>
    <row r="179" spans="1:15" ht="14.25" customHeight="1" x14ac:dyDescent="0.2">
      <c r="A179" s="3"/>
      <c r="B179" s="3"/>
      <c r="C179" s="3"/>
      <c r="D179" s="3"/>
      <c r="E179" s="3"/>
      <c r="F179" s="3"/>
      <c r="G179" s="4"/>
      <c r="H179" s="3"/>
      <c r="I179" s="3"/>
      <c r="J179" s="3"/>
      <c r="K179" s="3"/>
      <c r="L179" s="3"/>
      <c r="M179" s="3"/>
      <c r="N179" s="3"/>
      <c r="O179" s="3"/>
    </row>
    <row r="180" spans="1:15" ht="14.25" customHeight="1" x14ac:dyDescent="0.2">
      <c r="A180" s="3"/>
      <c r="B180" s="3"/>
      <c r="C180" s="3"/>
      <c r="D180" s="3"/>
      <c r="E180" s="3"/>
      <c r="F180" s="3"/>
      <c r="G180" s="4"/>
      <c r="H180" s="3"/>
      <c r="I180" s="3"/>
      <c r="J180" s="3"/>
      <c r="K180" s="3"/>
      <c r="L180" s="3"/>
      <c r="M180" s="3"/>
      <c r="N180" s="3"/>
      <c r="O180" s="3"/>
    </row>
    <row r="181" spans="1:15" ht="14.25" customHeight="1" x14ac:dyDescent="0.2">
      <c r="A181" s="3"/>
      <c r="B181" s="3"/>
      <c r="C181" s="3"/>
      <c r="D181" s="3"/>
      <c r="E181" s="3"/>
      <c r="F181" s="3"/>
      <c r="G181" s="4"/>
      <c r="H181" s="3"/>
      <c r="I181" s="3"/>
      <c r="J181" s="3"/>
      <c r="K181" s="3"/>
      <c r="L181" s="3"/>
      <c r="M181" s="3"/>
      <c r="N181" s="3"/>
      <c r="O181" s="3"/>
    </row>
    <row r="182" spans="1:15" ht="14.25" customHeight="1" x14ac:dyDescent="0.2">
      <c r="A182" s="3"/>
      <c r="B182" s="3"/>
      <c r="C182" s="3"/>
      <c r="D182" s="3"/>
      <c r="E182" s="3"/>
      <c r="F182" s="3"/>
      <c r="G182" s="4"/>
      <c r="H182" s="3"/>
      <c r="I182" s="3"/>
      <c r="J182" s="3"/>
      <c r="K182" s="3"/>
      <c r="L182" s="3"/>
      <c r="M182" s="3"/>
      <c r="N182" s="3"/>
      <c r="O182" s="3"/>
    </row>
    <row r="183" spans="1:15" ht="14.25" customHeight="1" x14ac:dyDescent="0.2">
      <c r="A183" s="3"/>
      <c r="B183" s="3"/>
      <c r="C183" s="3"/>
      <c r="D183" s="3"/>
      <c r="E183" s="3"/>
      <c r="F183" s="3"/>
      <c r="G183" s="4"/>
      <c r="H183" s="3"/>
      <c r="I183" s="3"/>
      <c r="J183" s="3"/>
      <c r="K183" s="3"/>
      <c r="L183" s="3"/>
      <c r="M183" s="3"/>
      <c r="N183" s="3"/>
      <c r="O183" s="3"/>
    </row>
    <row r="184" spans="1:15" ht="14.25" customHeight="1" x14ac:dyDescent="0.2">
      <c r="A184" s="3"/>
      <c r="B184" s="3"/>
      <c r="C184" s="3"/>
      <c r="D184" s="3"/>
      <c r="E184" s="3"/>
      <c r="F184" s="3"/>
      <c r="G184" s="4"/>
      <c r="H184" s="3"/>
      <c r="I184" s="3"/>
      <c r="J184" s="3"/>
      <c r="K184" s="3"/>
      <c r="L184" s="3"/>
      <c r="M184" s="3"/>
      <c r="N184" s="3"/>
      <c r="O184" s="3"/>
    </row>
    <row r="185" spans="1:15" ht="14.25" customHeight="1" x14ac:dyDescent="0.2">
      <c r="A185" s="3"/>
      <c r="B185" s="3"/>
      <c r="C185" s="3"/>
      <c r="D185" s="3"/>
      <c r="E185" s="3"/>
      <c r="F185" s="3"/>
      <c r="G185" s="4"/>
      <c r="H185" s="3"/>
      <c r="I185" s="3"/>
      <c r="J185" s="3"/>
      <c r="K185" s="3"/>
      <c r="L185" s="3"/>
      <c r="M185" s="3"/>
      <c r="N185" s="3"/>
      <c r="O185" s="3"/>
    </row>
    <row r="186" spans="1:15" ht="14.25" customHeight="1" x14ac:dyDescent="0.2">
      <c r="A186" s="3"/>
      <c r="B186" s="3"/>
      <c r="C186" s="3"/>
      <c r="D186" s="3"/>
      <c r="E186" s="3"/>
      <c r="F186" s="3"/>
      <c r="G186" s="4"/>
      <c r="H186" s="3"/>
      <c r="I186" s="3"/>
      <c r="J186" s="3"/>
      <c r="K186" s="3"/>
      <c r="L186" s="3"/>
      <c r="M186" s="3"/>
      <c r="N186" s="3"/>
      <c r="O186" s="3"/>
    </row>
    <row r="187" spans="1:15" ht="14.25" customHeight="1" x14ac:dyDescent="0.2">
      <c r="A187" s="3"/>
      <c r="B187" s="3"/>
      <c r="C187" s="3"/>
      <c r="D187" s="3"/>
      <c r="E187" s="3"/>
      <c r="F187" s="3"/>
      <c r="G187" s="4"/>
      <c r="H187" s="3"/>
      <c r="I187" s="3"/>
      <c r="J187" s="3"/>
      <c r="K187" s="3"/>
      <c r="L187" s="3"/>
      <c r="M187" s="3"/>
      <c r="N187" s="3"/>
      <c r="O187" s="3"/>
    </row>
    <row r="188" spans="1:15" ht="14.25" customHeight="1" x14ac:dyDescent="0.2">
      <c r="A188" s="3"/>
      <c r="B188" s="3"/>
      <c r="C188" s="3"/>
      <c r="D188" s="3"/>
      <c r="E188" s="3"/>
      <c r="F188" s="3"/>
      <c r="G188" s="4"/>
      <c r="H188" s="3"/>
      <c r="I188" s="3"/>
      <c r="J188" s="3"/>
      <c r="K188" s="3"/>
      <c r="L188" s="3"/>
      <c r="M188" s="3"/>
      <c r="N188" s="3"/>
      <c r="O188" s="3"/>
    </row>
    <row r="189" spans="1:15" ht="14.25" customHeight="1" x14ac:dyDescent="0.2">
      <c r="A189" s="3"/>
      <c r="B189" s="3"/>
      <c r="C189" s="3"/>
      <c r="D189" s="3"/>
      <c r="E189" s="3"/>
      <c r="F189" s="3"/>
      <c r="G189" s="4"/>
      <c r="H189" s="3"/>
      <c r="I189" s="3"/>
      <c r="J189" s="3"/>
      <c r="K189" s="3"/>
      <c r="L189" s="3"/>
      <c r="M189" s="3"/>
      <c r="N189" s="3"/>
      <c r="O189" s="3"/>
    </row>
    <row r="190" spans="1:15" ht="14.25" customHeight="1" x14ac:dyDescent="0.2">
      <c r="A190" s="3"/>
      <c r="B190" s="3"/>
      <c r="C190" s="3"/>
      <c r="D190" s="3"/>
      <c r="E190" s="3"/>
      <c r="F190" s="3"/>
      <c r="G190" s="4"/>
      <c r="H190" s="3"/>
      <c r="I190" s="3"/>
      <c r="J190" s="3"/>
      <c r="K190" s="3"/>
      <c r="L190" s="3"/>
      <c r="M190" s="3"/>
      <c r="N190" s="3"/>
      <c r="O190" s="3"/>
    </row>
    <row r="191" spans="1:15" ht="14.25" customHeight="1" x14ac:dyDescent="0.2">
      <c r="A191" s="3"/>
      <c r="B191" s="3"/>
      <c r="C191" s="3"/>
      <c r="D191" s="3"/>
      <c r="E191" s="3"/>
      <c r="F191" s="3"/>
      <c r="G191" s="4"/>
      <c r="H191" s="3"/>
      <c r="I191" s="3"/>
      <c r="J191" s="3"/>
      <c r="K191" s="3"/>
      <c r="L191" s="3"/>
      <c r="M191" s="3"/>
      <c r="N191" s="3"/>
      <c r="O191" s="3"/>
    </row>
    <row r="192" spans="1:15" ht="14.25" customHeight="1" x14ac:dyDescent="0.2">
      <c r="A192" s="3"/>
      <c r="B192" s="3"/>
      <c r="C192" s="3"/>
      <c r="D192" s="3"/>
      <c r="E192" s="3"/>
      <c r="F192" s="3"/>
      <c r="G192" s="4"/>
      <c r="H192" s="3"/>
      <c r="I192" s="3"/>
      <c r="J192" s="3"/>
      <c r="K192" s="3"/>
      <c r="L192" s="3"/>
      <c r="M192" s="3"/>
      <c r="N192" s="3"/>
      <c r="O192" s="3"/>
    </row>
    <row r="193" spans="1:15" ht="14.25" customHeight="1" x14ac:dyDescent="0.2">
      <c r="A193" s="3"/>
      <c r="B193" s="3"/>
      <c r="C193" s="3"/>
      <c r="D193" s="3"/>
      <c r="E193" s="3"/>
      <c r="F193" s="3"/>
      <c r="G193" s="4"/>
      <c r="H193" s="3"/>
      <c r="I193" s="3"/>
      <c r="J193" s="3"/>
      <c r="K193" s="3"/>
      <c r="L193" s="3"/>
      <c r="M193" s="3"/>
      <c r="N193" s="3"/>
      <c r="O193" s="3"/>
    </row>
    <row r="194" spans="1:15" ht="14.25" customHeight="1" x14ac:dyDescent="0.2">
      <c r="A194" s="3"/>
      <c r="B194" s="3"/>
      <c r="C194" s="3"/>
      <c r="D194" s="3"/>
      <c r="E194" s="3"/>
      <c r="F194" s="3"/>
      <c r="G194" s="4"/>
      <c r="H194" s="3"/>
      <c r="I194" s="3"/>
      <c r="J194" s="3"/>
      <c r="K194" s="3"/>
      <c r="L194" s="3"/>
      <c r="M194" s="3"/>
      <c r="N194" s="3"/>
      <c r="O194" s="3"/>
    </row>
    <row r="195" spans="1:15" ht="14.25" customHeight="1" x14ac:dyDescent="0.2">
      <c r="A195" s="3"/>
      <c r="B195" s="3"/>
      <c r="C195" s="3"/>
      <c r="D195" s="3"/>
      <c r="E195" s="3"/>
      <c r="F195" s="3"/>
      <c r="G195" s="4"/>
      <c r="H195" s="3"/>
      <c r="I195" s="3"/>
      <c r="J195" s="3"/>
      <c r="K195" s="3"/>
      <c r="L195" s="3"/>
      <c r="M195" s="3"/>
      <c r="N195" s="3"/>
      <c r="O195" s="3"/>
    </row>
    <row r="196" spans="1:15" ht="14.25" customHeight="1" x14ac:dyDescent="0.2">
      <c r="A196" s="3"/>
      <c r="B196" s="3"/>
      <c r="C196" s="3"/>
      <c r="D196" s="3"/>
      <c r="E196" s="3"/>
      <c r="F196" s="3"/>
      <c r="G196" s="4"/>
      <c r="H196" s="3"/>
      <c r="I196" s="3"/>
      <c r="J196" s="3"/>
      <c r="K196" s="3"/>
      <c r="L196" s="3"/>
      <c r="M196" s="3"/>
      <c r="N196" s="3"/>
      <c r="O196" s="3"/>
    </row>
    <row r="197" spans="1:15" ht="14.25" customHeight="1" x14ac:dyDescent="0.2">
      <c r="A197" s="3"/>
      <c r="B197" s="3"/>
      <c r="C197" s="3"/>
      <c r="D197" s="3"/>
      <c r="E197" s="3"/>
      <c r="F197" s="3"/>
      <c r="G197" s="4"/>
      <c r="H197" s="3"/>
      <c r="I197" s="3"/>
      <c r="J197" s="3"/>
      <c r="K197" s="3"/>
      <c r="L197" s="3"/>
      <c r="M197" s="3"/>
      <c r="N197" s="3"/>
      <c r="O197" s="3"/>
    </row>
    <row r="198" spans="1:15" ht="14.25" customHeight="1" x14ac:dyDescent="0.2">
      <c r="A198" s="3"/>
      <c r="B198" s="3"/>
      <c r="C198" s="3"/>
      <c r="D198" s="3"/>
      <c r="E198" s="3"/>
      <c r="F198" s="3"/>
      <c r="G198" s="4"/>
      <c r="H198" s="3"/>
      <c r="I198" s="3"/>
      <c r="J198" s="3"/>
      <c r="K198" s="3"/>
      <c r="L198" s="3"/>
      <c r="M198" s="3"/>
      <c r="N198" s="3"/>
      <c r="O198" s="3"/>
    </row>
    <row r="199" spans="1:15" ht="14.25" customHeight="1" x14ac:dyDescent="0.2">
      <c r="A199" s="3"/>
      <c r="B199" s="3"/>
      <c r="C199" s="3"/>
      <c r="D199" s="3"/>
      <c r="E199" s="3"/>
      <c r="F199" s="3"/>
      <c r="G199" s="4"/>
      <c r="H199" s="3"/>
      <c r="I199" s="3"/>
      <c r="J199" s="3"/>
      <c r="K199" s="3"/>
      <c r="L199" s="3"/>
      <c r="M199" s="3"/>
      <c r="N199" s="3"/>
      <c r="O199" s="3"/>
    </row>
    <row r="200" spans="1:15" ht="14.25" customHeight="1" x14ac:dyDescent="0.2">
      <c r="A200" s="3"/>
      <c r="B200" s="3"/>
      <c r="C200" s="3"/>
      <c r="D200" s="3"/>
      <c r="E200" s="3"/>
      <c r="F200" s="3"/>
      <c r="G200" s="4"/>
      <c r="H200" s="3"/>
      <c r="I200" s="3"/>
      <c r="J200" s="3"/>
      <c r="K200" s="3"/>
      <c r="L200" s="3"/>
      <c r="M200" s="3"/>
      <c r="N200" s="3"/>
      <c r="O200" s="3"/>
    </row>
    <row r="201" spans="1:15" ht="14.25" customHeight="1" x14ac:dyDescent="0.2">
      <c r="A201" s="3"/>
      <c r="B201" s="3"/>
      <c r="C201" s="3"/>
      <c r="D201" s="3"/>
      <c r="E201" s="3"/>
      <c r="F201" s="3"/>
      <c r="G201" s="4"/>
      <c r="H201" s="3"/>
      <c r="I201" s="3"/>
      <c r="J201" s="3"/>
      <c r="K201" s="3"/>
      <c r="L201" s="3"/>
      <c r="M201" s="3"/>
      <c r="N201" s="3"/>
      <c r="O201" s="3"/>
    </row>
    <row r="202" spans="1:15" ht="14.25" customHeight="1" x14ac:dyDescent="0.2">
      <c r="A202" s="3"/>
      <c r="B202" s="3"/>
      <c r="C202" s="3"/>
      <c r="D202" s="3"/>
      <c r="E202" s="3"/>
      <c r="F202" s="3"/>
      <c r="G202" s="4"/>
      <c r="H202" s="3"/>
      <c r="I202" s="3"/>
      <c r="J202" s="3"/>
      <c r="K202" s="3"/>
      <c r="L202" s="3"/>
      <c r="M202" s="3"/>
      <c r="N202" s="3"/>
      <c r="O202" s="3"/>
    </row>
    <row r="203" spans="1:15" ht="14.25" customHeight="1" x14ac:dyDescent="0.2">
      <c r="A203" s="3"/>
      <c r="B203" s="3"/>
      <c r="C203" s="3"/>
      <c r="D203" s="3"/>
      <c r="E203" s="3"/>
      <c r="F203" s="3"/>
      <c r="G203" s="4"/>
      <c r="H203" s="3"/>
      <c r="I203" s="3"/>
      <c r="J203" s="3"/>
      <c r="K203" s="3"/>
      <c r="L203" s="3"/>
      <c r="M203" s="3"/>
      <c r="N203" s="3"/>
      <c r="O203" s="3"/>
    </row>
    <row r="204" spans="1:15" ht="14.25" customHeight="1" x14ac:dyDescent="0.2">
      <c r="A204" s="3"/>
      <c r="B204" s="3"/>
      <c r="C204" s="3"/>
      <c r="D204" s="3"/>
      <c r="E204" s="3"/>
      <c r="F204" s="3"/>
      <c r="G204" s="4"/>
      <c r="H204" s="3"/>
      <c r="I204" s="3"/>
      <c r="J204" s="3"/>
      <c r="K204" s="3"/>
      <c r="L204" s="3"/>
      <c r="M204" s="3"/>
      <c r="N204" s="3"/>
      <c r="O204" s="3"/>
    </row>
    <row r="205" spans="1:15" ht="14.25" customHeight="1" x14ac:dyDescent="0.2">
      <c r="A205" s="3"/>
      <c r="B205" s="3"/>
      <c r="C205" s="3"/>
      <c r="D205" s="3"/>
      <c r="E205" s="3"/>
      <c r="F205" s="3"/>
      <c r="G205" s="4"/>
      <c r="H205" s="3"/>
      <c r="I205" s="3"/>
      <c r="J205" s="3"/>
      <c r="K205" s="3"/>
      <c r="L205" s="3"/>
      <c r="M205" s="3"/>
      <c r="N205" s="3"/>
      <c r="O205" s="3"/>
    </row>
    <row r="206" spans="1:15" ht="14.25" customHeight="1" x14ac:dyDescent="0.2">
      <c r="A206" s="3"/>
      <c r="B206" s="3"/>
      <c r="C206" s="3"/>
      <c r="D206" s="3"/>
      <c r="E206" s="3"/>
      <c r="F206" s="3"/>
      <c r="G206" s="4"/>
      <c r="H206" s="3"/>
      <c r="I206" s="3"/>
      <c r="J206" s="3"/>
      <c r="K206" s="3"/>
      <c r="L206" s="3"/>
      <c r="M206" s="3"/>
      <c r="N206" s="3"/>
      <c r="O206" s="3"/>
    </row>
    <row r="207" spans="1:15" ht="14.25" customHeight="1" x14ac:dyDescent="0.2">
      <c r="A207" s="3"/>
      <c r="B207" s="3"/>
      <c r="C207" s="3"/>
      <c r="D207" s="3"/>
      <c r="E207" s="3"/>
      <c r="F207" s="3"/>
      <c r="G207" s="4"/>
      <c r="H207" s="3"/>
      <c r="I207" s="3"/>
      <c r="J207" s="3"/>
      <c r="K207" s="3"/>
      <c r="L207" s="3"/>
      <c r="M207" s="3"/>
      <c r="N207" s="3"/>
      <c r="O207" s="3"/>
    </row>
    <row r="208" spans="1:15" ht="14.25" customHeight="1" x14ac:dyDescent="0.2">
      <c r="A208" s="3"/>
      <c r="B208" s="3"/>
      <c r="C208" s="3"/>
      <c r="D208" s="3"/>
      <c r="E208" s="3"/>
      <c r="F208" s="3"/>
      <c r="G208" s="4"/>
      <c r="H208" s="3"/>
      <c r="I208" s="3"/>
      <c r="J208" s="3"/>
      <c r="K208" s="3"/>
      <c r="L208" s="3"/>
      <c r="M208" s="3"/>
      <c r="N208" s="3"/>
      <c r="O208" s="3"/>
    </row>
    <row r="209" spans="1:15" ht="14.25" customHeight="1" x14ac:dyDescent="0.2">
      <c r="A209" s="3"/>
      <c r="B209" s="3"/>
      <c r="C209" s="3"/>
      <c r="D209" s="3"/>
      <c r="E209" s="3"/>
      <c r="F209" s="3"/>
      <c r="G209" s="4"/>
      <c r="H209" s="3"/>
      <c r="I209" s="3"/>
      <c r="J209" s="3"/>
      <c r="K209" s="3"/>
      <c r="L209" s="3"/>
      <c r="M209" s="3"/>
      <c r="N209" s="3"/>
      <c r="O209" s="3"/>
    </row>
    <row r="210" spans="1:15" ht="14.25" customHeight="1" x14ac:dyDescent="0.2">
      <c r="A210" s="3"/>
      <c r="B210" s="3"/>
      <c r="C210" s="3"/>
      <c r="D210" s="3"/>
      <c r="E210" s="3"/>
      <c r="F210" s="3"/>
      <c r="G210" s="4"/>
      <c r="H210" s="3"/>
      <c r="I210" s="3"/>
      <c r="J210" s="3"/>
      <c r="K210" s="3"/>
      <c r="L210" s="3"/>
      <c r="M210" s="3"/>
      <c r="N210" s="3"/>
      <c r="O210" s="3"/>
    </row>
    <row r="211" spans="1:15" ht="14.25" customHeight="1" x14ac:dyDescent="0.2">
      <c r="A211" s="3"/>
      <c r="B211" s="3"/>
      <c r="C211" s="3"/>
      <c r="D211" s="3"/>
      <c r="E211" s="3"/>
      <c r="F211" s="3"/>
      <c r="G211" s="4"/>
      <c r="H211" s="3"/>
      <c r="I211" s="3"/>
      <c r="J211" s="3"/>
      <c r="K211" s="3"/>
      <c r="L211" s="3"/>
      <c r="M211" s="3"/>
      <c r="N211" s="3"/>
      <c r="O211" s="3"/>
    </row>
    <row r="212" spans="1:15" ht="14.25" customHeight="1" x14ac:dyDescent="0.2">
      <c r="A212" s="3"/>
      <c r="B212" s="3"/>
      <c r="C212" s="3"/>
      <c r="D212" s="3"/>
      <c r="E212" s="3"/>
      <c r="F212" s="3"/>
      <c r="G212" s="4"/>
      <c r="H212" s="3"/>
      <c r="I212" s="3"/>
      <c r="J212" s="3"/>
      <c r="K212" s="3"/>
      <c r="L212" s="3"/>
      <c r="M212" s="3"/>
      <c r="N212" s="3"/>
      <c r="O212" s="3"/>
    </row>
    <row r="213" spans="1:15" ht="14.25" customHeight="1" x14ac:dyDescent="0.2">
      <c r="A213" s="3"/>
      <c r="B213" s="3"/>
      <c r="C213" s="3"/>
      <c r="D213" s="3"/>
      <c r="E213" s="3"/>
      <c r="F213" s="3"/>
      <c r="G213" s="4"/>
      <c r="H213" s="3"/>
      <c r="I213" s="3"/>
      <c r="J213" s="3"/>
      <c r="K213" s="3"/>
      <c r="L213" s="3"/>
      <c r="M213" s="3"/>
      <c r="N213" s="3"/>
      <c r="O213" s="3"/>
    </row>
    <row r="214" spans="1:15" ht="14.25" customHeight="1" x14ac:dyDescent="0.2">
      <c r="A214" s="3"/>
      <c r="B214" s="3"/>
      <c r="C214" s="3"/>
      <c r="D214" s="3"/>
      <c r="E214" s="3"/>
      <c r="F214" s="3"/>
      <c r="G214" s="4"/>
      <c r="H214" s="3"/>
      <c r="I214" s="3"/>
      <c r="J214" s="3"/>
      <c r="K214" s="3"/>
      <c r="L214" s="3"/>
      <c r="M214" s="3"/>
      <c r="N214" s="3"/>
      <c r="O214" s="3"/>
    </row>
    <row r="215" spans="1:15" ht="14.25" customHeight="1" x14ac:dyDescent="0.2">
      <c r="A215" s="3"/>
      <c r="B215" s="3"/>
      <c r="C215" s="3"/>
      <c r="D215" s="3"/>
      <c r="E215" s="3"/>
      <c r="F215" s="3"/>
      <c r="G215" s="4"/>
      <c r="H215" s="3"/>
      <c r="I215" s="3"/>
      <c r="J215" s="3"/>
      <c r="K215" s="3"/>
      <c r="L215" s="3"/>
      <c r="M215" s="3"/>
      <c r="N215" s="3"/>
      <c r="O215" s="3"/>
    </row>
    <row r="216" spans="1:15" ht="14.25" customHeight="1" x14ac:dyDescent="0.2">
      <c r="A216" s="3"/>
      <c r="B216" s="3"/>
      <c r="C216" s="3"/>
      <c r="D216" s="3"/>
      <c r="E216" s="3"/>
      <c r="F216" s="3"/>
      <c r="G216" s="4"/>
      <c r="H216" s="3"/>
      <c r="I216" s="3"/>
      <c r="J216" s="3"/>
      <c r="K216" s="3"/>
      <c r="L216" s="3"/>
      <c r="M216" s="3"/>
      <c r="N216" s="3"/>
      <c r="O216" s="3"/>
    </row>
    <row r="217" spans="1:15" ht="14.25" customHeight="1" x14ac:dyDescent="0.2">
      <c r="A217" s="3"/>
      <c r="B217" s="3"/>
      <c r="C217" s="3"/>
      <c r="D217" s="3"/>
      <c r="E217" s="3"/>
      <c r="F217" s="3"/>
      <c r="G217" s="4"/>
      <c r="H217" s="3"/>
      <c r="I217" s="3"/>
      <c r="J217" s="3"/>
      <c r="K217" s="3"/>
      <c r="L217" s="3"/>
      <c r="M217" s="3"/>
      <c r="N217" s="3"/>
      <c r="O217" s="3"/>
    </row>
    <row r="218" spans="1:15" ht="14.25" customHeight="1" x14ac:dyDescent="0.2">
      <c r="A218" s="3"/>
      <c r="B218" s="3"/>
      <c r="C218" s="3"/>
      <c r="D218" s="3"/>
      <c r="E218" s="3"/>
      <c r="F218" s="3"/>
      <c r="G218" s="4"/>
      <c r="H218" s="3"/>
      <c r="I218" s="3"/>
      <c r="J218" s="3"/>
      <c r="K218" s="3"/>
      <c r="L218" s="3"/>
      <c r="M218" s="3"/>
      <c r="N218" s="3"/>
      <c r="O218" s="3"/>
    </row>
    <row r="219" spans="1:15" ht="14.25" customHeight="1" x14ac:dyDescent="0.2">
      <c r="A219" s="3"/>
      <c r="B219" s="3"/>
      <c r="C219" s="3"/>
      <c r="D219" s="3"/>
      <c r="E219" s="3"/>
      <c r="F219" s="3"/>
      <c r="G219" s="4"/>
      <c r="H219" s="3"/>
      <c r="I219" s="3"/>
      <c r="J219" s="3"/>
      <c r="K219" s="3"/>
      <c r="L219" s="3"/>
      <c r="M219" s="3"/>
      <c r="N219" s="3"/>
      <c r="O219" s="3"/>
    </row>
    <row r="220" spans="1:15" ht="14.25" customHeight="1" x14ac:dyDescent="0.2">
      <c r="A220" s="3"/>
      <c r="B220" s="3"/>
      <c r="C220" s="3"/>
      <c r="D220" s="3"/>
      <c r="E220" s="3"/>
      <c r="F220" s="3"/>
      <c r="G220" s="4"/>
      <c r="H220" s="3"/>
      <c r="I220" s="3"/>
      <c r="J220" s="3"/>
      <c r="K220" s="3"/>
      <c r="L220" s="3"/>
      <c r="M220" s="3"/>
      <c r="N220" s="3"/>
      <c r="O220" s="3"/>
    </row>
    <row r="221" spans="1:15" ht="14.25" customHeight="1" x14ac:dyDescent="0.2">
      <c r="A221" s="3"/>
      <c r="B221" s="3"/>
      <c r="C221" s="3"/>
      <c r="D221" s="3"/>
      <c r="E221" s="3"/>
      <c r="F221" s="3"/>
      <c r="G221" s="4"/>
      <c r="H221" s="3"/>
      <c r="I221" s="3"/>
      <c r="J221" s="3"/>
      <c r="K221" s="3"/>
      <c r="L221" s="3"/>
      <c r="M221" s="3"/>
      <c r="N221" s="3"/>
      <c r="O221" s="3"/>
    </row>
    <row r="222" spans="1:15" ht="14.25" customHeight="1" x14ac:dyDescent="0.2">
      <c r="A222" s="3"/>
      <c r="B222" s="3"/>
      <c r="C222" s="3"/>
      <c r="D222" s="3"/>
      <c r="E222" s="3"/>
      <c r="F222" s="3"/>
      <c r="G222" s="4"/>
      <c r="H222" s="3"/>
      <c r="I222" s="3"/>
      <c r="J222" s="3"/>
      <c r="K222" s="3"/>
      <c r="L222" s="3"/>
      <c r="M222" s="3"/>
      <c r="N222" s="3"/>
      <c r="O222" s="3"/>
    </row>
    <row r="223" spans="1:15" ht="14.25" customHeight="1" x14ac:dyDescent="0.2">
      <c r="A223" s="3"/>
      <c r="B223" s="3"/>
      <c r="C223" s="3"/>
      <c r="D223" s="3"/>
      <c r="E223" s="3"/>
      <c r="F223" s="3"/>
      <c r="G223" s="4"/>
      <c r="H223" s="3"/>
      <c r="I223" s="3"/>
      <c r="J223" s="3"/>
      <c r="K223" s="3"/>
      <c r="L223" s="3"/>
      <c r="M223" s="3"/>
      <c r="N223" s="3"/>
      <c r="O223" s="3"/>
    </row>
    <row r="224" spans="1:15" ht="14.25" customHeight="1" x14ac:dyDescent="0.2">
      <c r="A224" s="3"/>
      <c r="B224" s="3"/>
      <c r="C224" s="3"/>
      <c r="D224" s="3"/>
      <c r="E224" s="3"/>
      <c r="F224" s="3"/>
      <c r="G224" s="4"/>
      <c r="H224" s="3"/>
      <c r="I224" s="3"/>
      <c r="J224" s="3"/>
      <c r="K224" s="3"/>
      <c r="L224" s="3"/>
      <c r="M224" s="3"/>
      <c r="N224" s="3"/>
      <c r="O224" s="3"/>
    </row>
    <row r="225" spans="1:15" ht="14.25" customHeight="1" x14ac:dyDescent="0.2">
      <c r="A225" s="3"/>
      <c r="B225" s="3"/>
      <c r="C225" s="3"/>
      <c r="D225" s="3"/>
      <c r="E225" s="3"/>
      <c r="F225" s="3"/>
      <c r="G225" s="4"/>
      <c r="H225" s="3"/>
      <c r="I225" s="3"/>
      <c r="J225" s="3"/>
      <c r="K225" s="3"/>
      <c r="L225" s="3"/>
      <c r="M225" s="3"/>
      <c r="N225" s="3"/>
      <c r="O225" s="3"/>
    </row>
    <row r="226" spans="1:15" ht="14.25" customHeight="1" x14ac:dyDescent="0.2">
      <c r="A226" s="3"/>
      <c r="B226" s="3"/>
      <c r="C226" s="3"/>
      <c r="D226" s="3"/>
      <c r="E226" s="3"/>
      <c r="F226" s="3"/>
      <c r="G226" s="4"/>
      <c r="H226" s="3"/>
      <c r="I226" s="3"/>
      <c r="J226" s="3"/>
      <c r="K226" s="3"/>
      <c r="L226" s="3"/>
      <c r="M226" s="3"/>
      <c r="N226" s="3"/>
      <c r="O226" s="3"/>
    </row>
    <row r="227" spans="1:15" ht="14.25" customHeight="1" x14ac:dyDescent="0.2">
      <c r="A227" s="3"/>
      <c r="B227" s="3"/>
      <c r="C227" s="3"/>
      <c r="D227" s="3"/>
      <c r="E227" s="3"/>
      <c r="F227" s="3"/>
      <c r="G227" s="4"/>
      <c r="H227" s="3"/>
      <c r="I227" s="3"/>
      <c r="J227" s="3"/>
      <c r="K227" s="3"/>
      <c r="L227" s="3"/>
      <c r="M227" s="3"/>
      <c r="N227" s="3"/>
      <c r="O227" s="3"/>
    </row>
    <row r="228" spans="1:15" ht="14.25" customHeight="1" x14ac:dyDescent="0.2">
      <c r="A228" s="3"/>
      <c r="B228" s="3"/>
      <c r="C228" s="3"/>
      <c r="D228" s="3"/>
      <c r="E228" s="3"/>
      <c r="F228" s="3"/>
      <c r="G228" s="4"/>
      <c r="H228" s="3"/>
      <c r="I228" s="3"/>
      <c r="J228" s="3"/>
      <c r="K228" s="3"/>
      <c r="L228" s="3"/>
      <c r="M228" s="3"/>
      <c r="N228" s="3"/>
      <c r="O228" s="3"/>
    </row>
    <row r="229" spans="1:15" ht="14.25" customHeight="1" x14ac:dyDescent="0.2">
      <c r="A229" s="3"/>
      <c r="B229" s="3"/>
      <c r="C229" s="3"/>
      <c r="D229" s="3"/>
      <c r="E229" s="3"/>
      <c r="F229" s="3"/>
      <c r="G229" s="4"/>
      <c r="H229" s="3"/>
      <c r="I229" s="3"/>
      <c r="J229" s="3"/>
      <c r="K229" s="3"/>
      <c r="L229" s="3"/>
      <c r="M229" s="3"/>
      <c r="N229" s="3"/>
      <c r="O229" s="3"/>
    </row>
    <row r="230" spans="1:15" ht="14.25" customHeight="1" x14ac:dyDescent="0.2">
      <c r="A230" s="3"/>
      <c r="B230" s="3"/>
      <c r="C230" s="3"/>
      <c r="D230" s="3"/>
      <c r="E230" s="3"/>
      <c r="F230" s="3"/>
      <c r="G230" s="4"/>
      <c r="H230" s="3"/>
      <c r="I230" s="3"/>
      <c r="J230" s="3"/>
      <c r="K230" s="3"/>
      <c r="L230" s="3"/>
      <c r="M230" s="3"/>
      <c r="N230" s="3"/>
      <c r="O230" s="3"/>
    </row>
    <row r="231" spans="1:15" ht="14.25" customHeight="1" x14ac:dyDescent="0.2">
      <c r="A231" s="3"/>
      <c r="B231" s="3"/>
      <c r="C231" s="3"/>
      <c r="D231" s="3"/>
      <c r="E231" s="3"/>
      <c r="F231" s="3"/>
      <c r="G231" s="4"/>
      <c r="H231" s="3"/>
      <c r="I231" s="3"/>
      <c r="J231" s="3"/>
      <c r="K231" s="3"/>
      <c r="L231" s="3"/>
      <c r="M231" s="3"/>
      <c r="N231" s="3"/>
      <c r="O231" s="3"/>
    </row>
    <row r="232" spans="1:15" ht="14.25" customHeight="1" x14ac:dyDescent="0.2">
      <c r="A232" s="3"/>
      <c r="B232" s="3"/>
      <c r="C232" s="3"/>
      <c r="D232" s="3"/>
      <c r="E232" s="3"/>
      <c r="F232" s="3"/>
      <c r="G232" s="4"/>
      <c r="H232" s="3"/>
      <c r="I232" s="3"/>
      <c r="J232" s="3"/>
      <c r="K232" s="3"/>
      <c r="L232" s="3"/>
      <c r="M232" s="3"/>
      <c r="N232" s="3"/>
      <c r="O232" s="3"/>
    </row>
    <row r="233" spans="1:15" ht="14.25" customHeight="1" x14ac:dyDescent="0.2">
      <c r="A233" s="3"/>
      <c r="B233" s="3"/>
      <c r="C233" s="3"/>
      <c r="D233" s="3"/>
      <c r="E233" s="3"/>
      <c r="F233" s="3"/>
      <c r="G233" s="4"/>
      <c r="H233" s="3"/>
      <c r="I233" s="3"/>
      <c r="J233" s="3"/>
      <c r="K233" s="3"/>
      <c r="L233" s="3"/>
      <c r="M233" s="3"/>
      <c r="N233" s="3"/>
      <c r="O233" s="3"/>
    </row>
    <row r="234" spans="1:15" ht="14.25" customHeight="1" x14ac:dyDescent="0.2">
      <c r="A234" s="3"/>
      <c r="B234" s="3"/>
      <c r="C234" s="3"/>
      <c r="D234" s="3"/>
      <c r="E234" s="3"/>
      <c r="F234" s="3"/>
      <c r="G234" s="4"/>
      <c r="H234" s="3"/>
      <c r="I234" s="3"/>
      <c r="J234" s="3"/>
      <c r="K234" s="3"/>
      <c r="L234" s="3"/>
      <c r="M234" s="3"/>
      <c r="N234" s="3"/>
      <c r="O234" s="3"/>
    </row>
    <row r="235" spans="1:15" ht="14.25" customHeight="1" x14ac:dyDescent="0.2">
      <c r="A235" s="3"/>
      <c r="B235" s="3"/>
      <c r="C235" s="3"/>
      <c r="D235" s="3"/>
      <c r="E235" s="3"/>
      <c r="F235" s="3"/>
      <c r="G235" s="4"/>
      <c r="H235" s="3"/>
      <c r="I235" s="3"/>
      <c r="J235" s="3"/>
      <c r="K235" s="3"/>
      <c r="L235" s="3"/>
      <c r="M235" s="3"/>
      <c r="N235" s="3"/>
      <c r="O235" s="3"/>
    </row>
    <row r="236" spans="1:15" ht="14.25" customHeight="1" x14ac:dyDescent="0.2">
      <c r="A236" s="3"/>
      <c r="B236" s="3"/>
      <c r="C236" s="3"/>
      <c r="D236" s="3"/>
      <c r="E236" s="3"/>
      <c r="F236" s="3"/>
      <c r="G236" s="4"/>
      <c r="H236" s="3"/>
      <c r="I236" s="3"/>
      <c r="J236" s="3"/>
      <c r="K236" s="3"/>
      <c r="L236" s="3"/>
      <c r="M236" s="3"/>
      <c r="N236" s="3"/>
      <c r="O236" s="3"/>
    </row>
    <row r="237" spans="1:15" ht="14.25" customHeight="1" x14ac:dyDescent="0.2">
      <c r="A237" s="3"/>
      <c r="B237" s="3"/>
      <c r="C237" s="3"/>
      <c r="D237" s="3"/>
      <c r="E237" s="3"/>
      <c r="F237" s="3"/>
      <c r="G237" s="4"/>
      <c r="H237" s="3"/>
      <c r="I237" s="3"/>
      <c r="J237" s="3"/>
      <c r="K237" s="3"/>
      <c r="L237" s="3"/>
      <c r="M237" s="3"/>
      <c r="N237" s="3"/>
      <c r="O237" s="3"/>
    </row>
    <row r="238" spans="1:15" ht="14.25" customHeight="1" x14ac:dyDescent="0.2">
      <c r="A238" s="3"/>
      <c r="B238" s="3"/>
      <c r="C238" s="3"/>
      <c r="D238" s="3"/>
      <c r="E238" s="3"/>
      <c r="F238" s="3"/>
      <c r="G238" s="4"/>
      <c r="H238" s="3"/>
      <c r="I238" s="3"/>
      <c r="J238" s="3"/>
      <c r="K238" s="3"/>
      <c r="L238" s="3"/>
      <c r="M238" s="3"/>
      <c r="N238" s="3"/>
      <c r="O238" s="3"/>
    </row>
    <row r="239" spans="1:15" ht="14.25" customHeight="1" x14ac:dyDescent="0.2">
      <c r="A239" s="3"/>
      <c r="B239" s="3"/>
      <c r="C239" s="3"/>
      <c r="D239" s="3"/>
      <c r="E239" s="3"/>
      <c r="F239" s="3"/>
      <c r="G239" s="4"/>
      <c r="H239" s="3"/>
      <c r="I239" s="3"/>
      <c r="J239" s="3"/>
      <c r="K239" s="3"/>
      <c r="L239" s="3"/>
      <c r="M239" s="3"/>
      <c r="N239" s="3"/>
      <c r="O239" s="3"/>
    </row>
    <row r="240" spans="1:15" ht="14.25" customHeight="1" x14ac:dyDescent="0.2">
      <c r="A240" s="3"/>
      <c r="B240" s="3"/>
      <c r="C240" s="3"/>
      <c r="D240" s="3"/>
      <c r="E240" s="3"/>
      <c r="F240" s="3"/>
      <c r="G240" s="4"/>
      <c r="H240" s="3"/>
      <c r="I240" s="3"/>
      <c r="J240" s="3"/>
      <c r="K240" s="3"/>
      <c r="L240" s="3"/>
      <c r="M240" s="3"/>
      <c r="N240" s="3"/>
      <c r="O240" s="3"/>
    </row>
    <row r="241" spans="1:15" ht="14.25" customHeight="1" x14ac:dyDescent="0.2">
      <c r="A241" s="3"/>
      <c r="B241" s="3"/>
      <c r="C241" s="3"/>
      <c r="D241" s="3"/>
      <c r="E241" s="3"/>
      <c r="F241" s="3"/>
      <c r="G241" s="4"/>
      <c r="H241" s="3"/>
      <c r="I241" s="3"/>
      <c r="J241" s="3"/>
      <c r="K241" s="3"/>
      <c r="L241" s="3"/>
      <c r="M241" s="3"/>
      <c r="N241" s="3"/>
      <c r="O241" s="3"/>
    </row>
    <row r="242" spans="1:15" ht="14.25" customHeight="1" x14ac:dyDescent="0.2">
      <c r="A242" s="3"/>
      <c r="B242" s="3"/>
      <c r="C242" s="3"/>
      <c r="D242" s="3"/>
      <c r="E242" s="3"/>
      <c r="F242" s="3"/>
      <c r="G242" s="4"/>
      <c r="H242" s="3"/>
      <c r="I242" s="3"/>
      <c r="J242" s="3"/>
      <c r="K242" s="3"/>
      <c r="L242" s="3"/>
      <c r="M242" s="3"/>
      <c r="N242" s="3"/>
      <c r="O242" s="3"/>
    </row>
    <row r="243" spans="1:15" ht="14.25" customHeight="1" x14ac:dyDescent="0.2">
      <c r="A243" s="3"/>
      <c r="B243" s="3"/>
      <c r="C243" s="3"/>
      <c r="D243" s="3"/>
      <c r="E243" s="3"/>
      <c r="F243" s="3"/>
      <c r="G243" s="4"/>
      <c r="H243" s="3"/>
      <c r="I243" s="3"/>
      <c r="J243" s="3"/>
      <c r="K243" s="3"/>
      <c r="L243" s="3"/>
      <c r="M243" s="3"/>
      <c r="N243" s="3"/>
      <c r="O243" s="3"/>
    </row>
    <row r="244" spans="1:15" ht="14.25" customHeight="1" x14ac:dyDescent="0.2">
      <c r="A244" s="3"/>
      <c r="B244" s="3"/>
      <c r="C244" s="3"/>
      <c r="D244" s="3"/>
      <c r="E244" s="3"/>
      <c r="F244" s="3"/>
      <c r="G244" s="4"/>
      <c r="H244" s="3"/>
      <c r="I244" s="3"/>
      <c r="J244" s="3"/>
      <c r="K244" s="3"/>
      <c r="L244" s="3"/>
      <c r="M244" s="3"/>
      <c r="N244" s="3"/>
      <c r="O244" s="3"/>
    </row>
    <row r="245" spans="1:15" ht="14.25" customHeight="1" x14ac:dyDescent="0.2">
      <c r="A245" s="3"/>
      <c r="B245" s="3"/>
      <c r="C245" s="3"/>
      <c r="D245" s="3"/>
      <c r="E245" s="3"/>
      <c r="F245" s="3"/>
      <c r="G245" s="4"/>
      <c r="H245" s="3"/>
      <c r="I245" s="3"/>
      <c r="J245" s="3"/>
      <c r="K245" s="3"/>
      <c r="L245" s="3"/>
      <c r="M245" s="3"/>
      <c r="N245" s="3"/>
      <c r="O245" s="3"/>
    </row>
    <row r="246" spans="1:15" ht="14.25" customHeight="1" x14ac:dyDescent="0.2">
      <c r="A246" s="3"/>
      <c r="B246" s="3"/>
      <c r="C246" s="3"/>
      <c r="D246" s="3"/>
      <c r="E246" s="3"/>
      <c r="F246" s="3"/>
      <c r="G246" s="4"/>
      <c r="H246" s="3"/>
      <c r="I246" s="3"/>
      <c r="J246" s="3"/>
      <c r="K246" s="3"/>
      <c r="L246" s="3"/>
      <c r="M246" s="3"/>
      <c r="N246" s="3"/>
      <c r="O246" s="3"/>
    </row>
    <row r="247" spans="1:15" ht="15.75" customHeight="1" x14ac:dyDescent="0.2"/>
    <row r="248" spans="1:15" ht="15.75" customHeight="1" x14ac:dyDescent="0.2"/>
    <row r="249" spans="1:15" ht="15.75" customHeight="1" x14ac:dyDescent="0.2"/>
    <row r="250" spans="1:15" ht="15.75" customHeight="1" x14ac:dyDescent="0.2"/>
    <row r="251" spans="1:15" ht="15.75" customHeight="1" x14ac:dyDescent="0.2"/>
    <row r="252" spans="1:15" ht="15.75" customHeight="1" x14ac:dyDescent="0.2"/>
    <row r="253" spans="1:15" ht="15.75" customHeight="1" x14ac:dyDescent="0.2"/>
    <row r="254" spans="1:15" ht="15.75" customHeight="1" x14ac:dyDescent="0.2"/>
    <row r="255" spans="1:15" ht="15.75" customHeight="1" x14ac:dyDescent="0.2"/>
    <row r="256" spans="1:15"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sheetData>
  <sheetProtection algorithmName="SHA-512" hashValue="6AZHAsGUhQ1B/pKXudQHFcLjDxIXTqpOnp7w00QUzUUdzBajHy8fUfrbQTCsfl+bV0x+bTn1K6g8yFkNTyyuBw==" saltValue="6Xh3lR09p1u1MChd/t0y6w==" spinCount="100000" sheet="1" objects="1" scenarios="1"/>
  <mergeCells count="50">
    <mergeCell ref="A1:N2"/>
    <mergeCell ref="A8:A11"/>
    <mergeCell ref="B7:M7"/>
    <mergeCell ref="B11:M11"/>
    <mergeCell ref="B13:M13"/>
    <mergeCell ref="B8:B10"/>
    <mergeCell ref="C8:C10"/>
    <mergeCell ref="D8:D10"/>
    <mergeCell ref="E8:E10"/>
    <mergeCell ref="L4:N4"/>
    <mergeCell ref="B40:C40"/>
    <mergeCell ref="B35:C35"/>
    <mergeCell ref="B36:C39"/>
    <mergeCell ref="D36:D39"/>
    <mergeCell ref="E36:E39"/>
    <mergeCell ref="F36:F39"/>
    <mergeCell ref="B33:C33"/>
    <mergeCell ref="B34:C34"/>
    <mergeCell ref="B29:K29"/>
    <mergeCell ref="B24:K24"/>
    <mergeCell ref="B25:B28"/>
    <mergeCell ref="C25:C28"/>
    <mergeCell ref="D25:D28"/>
    <mergeCell ref="E25:E28"/>
    <mergeCell ref="F25:F28"/>
    <mergeCell ref="F20:F23"/>
    <mergeCell ref="C14:C15"/>
    <mergeCell ref="D14:D15"/>
    <mergeCell ref="E14:E15"/>
    <mergeCell ref="F8:F10"/>
    <mergeCell ref="B19:M19"/>
    <mergeCell ref="D16:D18"/>
    <mergeCell ref="E16:E18"/>
    <mergeCell ref="F14:F18"/>
    <mergeCell ref="B14:B15"/>
    <mergeCell ref="B16:B18"/>
    <mergeCell ref="C16:C18"/>
    <mergeCell ref="B20:B23"/>
    <mergeCell ref="C20:C23"/>
    <mergeCell ref="D20:D23"/>
    <mergeCell ref="E20:E23"/>
    <mergeCell ref="O4:O5"/>
    <mergeCell ref="A4:D4"/>
    <mergeCell ref="E4:E5"/>
    <mergeCell ref="F4:F5"/>
    <mergeCell ref="G4:G5"/>
    <mergeCell ref="H4:H5"/>
    <mergeCell ref="I4:I5"/>
    <mergeCell ref="J4:J5"/>
    <mergeCell ref="K4:K5"/>
  </mergeCells>
  <printOptions horizontalCentered="1"/>
  <pageMargins left="0.23622047244094491" right="0.23622047244094491" top="0.74803149606299213" bottom="0.74803149606299213" header="0.31496062992125984" footer="0.31496062992125984"/>
  <pageSetup paperSize="5" scale="39" fitToHeight="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C2A2E-A5C2-4830-BA3D-52B730260219}">
  <dimension ref="A2:D26"/>
  <sheetViews>
    <sheetView showGridLines="0" zoomScale="70" zoomScaleNormal="70" zoomScaleSheetLayoutView="68" zoomScalePageLayoutView="80" workbookViewId="0">
      <selection activeCell="A4" sqref="A4:D26"/>
    </sheetView>
  </sheetViews>
  <sheetFormatPr baseColWidth="10" defaultColWidth="10" defaultRowHeight="14.25" x14ac:dyDescent="0.25"/>
  <cols>
    <col min="1" max="1" width="19.25" style="61" customWidth="1"/>
    <col min="2" max="2" width="177" style="61" customWidth="1"/>
    <col min="3" max="3" width="18.125" style="61" customWidth="1"/>
    <col min="4" max="4" width="10.375" style="61" customWidth="1"/>
    <col min="5" max="5" width="10" style="61"/>
    <col min="6" max="6" width="13.25" style="61" bestFit="1" customWidth="1"/>
    <col min="7" max="16384" width="10" style="61"/>
  </cols>
  <sheetData>
    <row r="2" spans="1:4" ht="25.9" customHeight="1" x14ac:dyDescent="0.25">
      <c r="A2" s="270" t="s">
        <v>333</v>
      </c>
      <c r="B2" s="271"/>
      <c r="C2" s="271"/>
      <c r="D2" s="272"/>
    </row>
    <row r="4" spans="1:4" ht="38.25" customHeight="1" x14ac:dyDescent="0.25">
      <c r="A4" s="273" t="s">
        <v>325</v>
      </c>
      <c r="B4" s="273" t="s">
        <v>326</v>
      </c>
      <c r="C4" s="274" t="s">
        <v>327</v>
      </c>
      <c r="D4" s="273" t="s">
        <v>328</v>
      </c>
    </row>
    <row r="5" spans="1:4" ht="38.25" customHeight="1" x14ac:dyDescent="0.25">
      <c r="A5" s="275">
        <v>44592</v>
      </c>
      <c r="B5" s="276" t="s">
        <v>329</v>
      </c>
      <c r="C5" s="277" t="s">
        <v>330</v>
      </c>
      <c r="D5" s="278">
        <v>1</v>
      </c>
    </row>
    <row r="6" spans="1:4" ht="20.25" x14ac:dyDescent="0.25">
      <c r="A6" s="279"/>
      <c r="B6" s="280" t="s">
        <v>331</v>
      </c>
      <c r="C6" s="277"/>
      <c r="D6" s="278"/>
    </row>
    <row r="7" spans="1:4" ht="17.25" x14ac:dyDescent="0.25">
      <c r="A7" s="281"/>
      <c r="B7" s="282"/>
      <c r="C7" s="283"/>
      <c r="D7" s="283"/>
    </row>
    <row r="8" spans="1:4" s="62" customFormat="1" ht="17.25" x14ac:dyDescent="0.2">
      <c r="A8" s="281"/>
      <c r="B8" s="284"/>
      <c r="C8" s="283"/>
      <c r="D8" s="283"/>
    </row>
    <row r="9" spans="1:4" s="62" customFormat="1" ht="17.25" x14ac:dyDescent="0.2">
      <c r="A9" s="281"/>
      <c r="B9" s="284"/>
      <c r="C9" s="283"/>
      <c r="D9" s="283"/>
    </row>
    <row r="10" spans="1:4" s="62" customFormat="1" ht="17.25" x14ac:dyDescent="0.2">
      <c r="A10" s="281"/>
      <c r="B10" s="284"/>
      <c r="C10" s="283"/>
      <c r="D10" s="283"/>
    </row>
    <row r="11" spans="1:4" ht="17.25" x14ac:dyDescent="0.25">
      <c r="A11" s="281"/>
      <c r="B11" s="284"/>
      <c r="C11" s="283"/>
      <c r="D11" s="283"/>
    </row>
    <row r="12" spans="1:4" ht="17.25" x14ac:dyDescent="0.25">
      <c r="A12" s="281"/>
      <c r="B12" s="284"/>
      <c r="C12" s="283"/>
      <c r="D12" s="283"/>
    </row>
    <row r="13" spans="1:4" ht="16.5" x14ac:dyDescent="0.25">
      <c r="A13" s="281"/>
      <c r="B13" s="284"/>
      <c r="C13" s="285"/>
      <c r="D13" s="285"/>
    </row>
    <row r="14" spans="1:4" ht="16.5" x14ac:dyDescent="0.25">
      <c r="A14" s="281"/>
      <c r="B14" s="284"/>
      <c r="C14" s="285"/>
      <c r="D14" s="285"/>
    </row>
    <row r="15" spans="1:4" ht="16.5" x14ac:dyDescent="0.25">
      <c r="A15" s="281"/>
      <c r="B15" s="284"/>
      <c r="C15" s="285"/>
      <c r="D15" s="285"/>
    </row>
    <row r="16" spans="1:4" ht="16.5" x14ac:dyDescent="0.25">
      <c r="A16" s="281"/>
      <c r="B16" s="284"/>
      <c r="C16" s="285"/>
      <c r="D16" s="285"/>
    </row>
    <row r="17" spans="1:4" ht="16.5" x14ac:dyDescent="0.25">
      <c r="A17" s="281"/>
      <c r="B17" s="286"/>
      <c r="C17" s="285"/>
      <c r="D17" s="285"/>
    </row>
    <row r="18" spans="1:4" ht="16.5" x14ac:dyDescent="0.3">
      <c r="A18" s="281"/>
      <c r="B18" s="287"/>
      <c r="C18" s="285"/>
      <c r="D18" s="285"/>
    </row>
    <row r="19" spans="1:4" ht="17.25" x14ac:dyDescent="0.25">
      <c r="A19" s="281"/>
      <c r="B19" s="288"/>
      <c r="C19" s="285"/>
      <c r="D19" s="285"/>
    </row>
    <row r="20" spans="1:4" ht="16.5" x14ac:dyDescent="0.3">
      <c r="A20" s="281"/>
      <c r="B20" s="289"/>
      <c r="C20" s="285"/>
      <c r="D20" s="285"/>
    </row>
    <row r="21" spans="1:4" ht="16.5" x14ac:dyDescent="0.25">
      <c r="A21" s="281"/>
      <c r="B21" s="286"/>
      <c r="C21" s="285"/>
      <c r="D21" s="285"/>
    </row>
    <row r="22" spans="1:4" ht="16.5" x14ac:dyDescent="0.25">
      <c r="A22" s="281"/>
      <c r="B22" s="286"/>
      <c r="C22" s="285"/>
      <c r="D22" s="285"/>
    </row>
    <row r="23" spans="1:4" ht="16.5" x14ac:dyDescent="0.25">
      <c r="A23" s="281"/>
      <c r="B23" s="286"/>
      <c r="C23" s="285"/>
      <c r="D23" s="285"/>
    </row>
    <row r="24" spans="1:4" ht="16.5" x14ac:dyDescent="0.25">
      <c r="A24" s="281"/>
      <c r="B24" s="286"/>
      <c r="C24" s="285"/>
      <c r="D24" s="285"/>
    </row>
    <row r="25" spans="1:4" ht="16.5" x14ac:dyDescent="0.25">
      <c r="A25" s="281"/>
      <c r="B25" s="286"/>
      <c r="C25" s="285"/>
      <c r="D25" s="285"/>
    </row>
    <row r="26" spans="1:4" s="63" customFormat="1" ht="16.5" x14ac:dyDescent="0.25">
      <c r="A26" s="281"/>
      <c r="B26" s="290"/>
      <c r="C26" s="290"/>
      <c r="D26" s="290"/>
    </row>
  </sheetData>
  <sheetProtection algorithmName="SHA-512" hashValue="nVGf82X+Wd7Yjjg9fwu+4qKAuQHNxfwumRmnLbEkiFdr5lGE8+G1HwkzbeflRofAUMPB8+0OURVwL+79g2WUvA==" saltValue="PKCmSxKKfhAkC0uJiTvJBA==" spinCount="100000" sheet="1" objects="1" scenarios="1"/>
  <mergeCells count="1">
    <mergeCell ref="A2:D2"/>
  </mergeCells>
  <printOptions horizontalCentered="1"/>
  <pageMargins left="0.51181102362204722" right="0.51181102362204722" top="0.55118110236220474" bottom="0.55118110236220474" header="0.31496062992125984" footer="0.31496062992125984"/>
  <pageSetup scale="3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27451B878DA64897517F89D5276212" ma:contentTypeVersion="2" ma:contentTypeDescription="Crear nuevo documento." ma:contentTypeScope="" ma:versionID="3515367880627c89227a29738265de91">
  <xsd:schema xmlns:xsd="http://www.w3.org/2001/XMLSchema" xmlns:xs="http://www.w3.org/2001/XMLSchema" xmlns:p="http://schemas.microsoft.com/office/2006/metadata/properties" xmlns:ns2="2ac4809e-aa0f-4cd6-a67d-68ea9d62b2e3" targetNamespace="http://schemas.microsoft.com/office/2006/metadata/properties" ma:root="true" ma:fieldsID="e2786c963a63eeaa78b8f66eae0f1822" ns2:_="">
    <xsd:import namespace="2ac4809e-aa0f-4cd6-a67d-68ea9d62b2e3"/>
    <xsd:element name="properties">
      <xsd:complexType>
        <xsd:sequence>
          <xsd:element name="documentManagement">
            <xsd:complexType>
              <xsd:all>
                <xsd:element ref="ns2:Clasificaci_x00f3_n" minOccurs="0"/>
                <xsd:element ref="ns2: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c4809e-aa0f-4cd6-a67d-68ea9d62b2e3" elementFormDefault="qualified">
    <xsd:import namespace="http://schemas.microsoft.com/office/2006/documentManagement/types"/>
    <xsd:import namespace="http://schemas.microsoft.com/office/infopath/2007/PartnerControls"/>
    <xsd:element name="Clasificaci_x00f3_n" ma:index="8" nillable="true" ma:displayName="Clasificación" ma:format="Dropdown" ma:internalName="Clasificaci_x00f3_n">
      <xsd:simpleType>
        <xsd:restriction base="dms:Choice">
          <xsd:enumeration value="Políticas y Lineamientos"/>
          <xsd:enumeration value="Manuales"/>
          <xsd:enumeration value="Planes Estratégicos"/>
          <xsd:enumeration value="Plan de Rendición de Cuentas"/>
          <xsd:enumeration value="Plan de Servicio al Ciudadano"/>
          <xsd:enumeration value="Plan Anti-trámites"/>
          <xsd:enumeration value="Plan Anticorrupción"/>
          <xsd:enumeration value="Plan de Acción"/>
          <xsd:enumeration value="Planes Institucionales"/>
          <xsd:enumeration value="Seguimiento Planes"/>
          <xsd:enumeration value="Políticas"/>
          <xsd:enumeration value="Lineamientos"/>
          <xsd:enumeration value="POAI"/>
          <xsd:enumeration value="Manual de Funciones"/>
        </xsd:restriction>
      </xsd:simpleType>
    </xsd:element>
    <xsd:element name="A_x00f1_o" ma:index="9" nillable="true" ma:displayName="Año" ma:internalName="A_x00f1_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lasificaci_x00f3_n xmlns="2ac4809e-aa0f-4cd6-a67d-68ea9d62b2e3">Plan de Acción</Clasificaci_x00f3_n>
    <A_x00f1_o xmlns="2ac4809e-aa0f-4cd6-a67d-68ea9d62b2e3">2022</A_x00f1_o>
  </documentManagement>
</p:properties>
</file>

<file path=customXml/itemProps1.xml><?xml version="1.0" encoding="utf-8"?>
<ds:datastoreItem xmlns:ds="http://schemas.openxmlformats.org/officeDocument/2006/customXml" ds:itemID="{FDF9CAE5-688A-44FD-8C9C-C662CB563FD6}"/>
</file>

<file path=customXml/itemProps2.xml><?xml version="1.0" encoding="utf-8"?>
<ds:datastoreItem xmlns:ds="http://schemas.openxmlformats.org/officeDocument/2006/customXml" ds:itemID="{731AD537-F064-4E0D-82BF-6BD7B401DA26}"/>
</file>

<file path=customXml/itemProps3.xml><?xml version="1.0" encoding="utf-8"?>
<ds:datastoreItem xmlns:ds="http://schemas.openxmlformats.org/officeDocument/2006/customXml" ds:itemID="{F13F3B22-A61D-4C82-BA9B-A91D1728F8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Portada</vt:lpstr>
      <vt:lpstr>Presentación</vt:lpstr>
      <vt:lpstr>PAI 2022</vt:lpstr>
      <vt:lpstr>PAI Integrados MIPG</vt:lpstr>
      <vt:lpstr>Control de cambios</vt:lpstr>
      <vt:lpstr>'Control de cambios'!Área_de_impresión</vt:lpstr>
      <vt:lpstr>'PAI 2022'!Área_de_impresión</vt:lpstr>
      <vt:lpstr>'PAI Integrados MIPG'!Área_de_impresión</vt:lpstr>
      <vt:lpstr>Portada!Área_de_impresión</vt:lpstr>
      <vt:lpstr>Presentación!Área_de_impresión</vt:lpstr>
      <vt:lpstr>'Control de cambios'!Títulos_a_imprimir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Ossa Ochoa</dc:creator>
  <cp:lastModifiedBy>Dir. Planeacion</cp:lastModifiedBy>
  <cp:lastPrinted>2022-01-29T01:46:07Z</cp:lastPrinted>
  <dcterms:created xsi:type="dcterms:W3CDTF">2022-01-25T01:22:24Z</dcterms:created>
  <dcterms:modified xsi:type="dcterms:W3CDTF">2022-01-31T21:22:42Z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0x010100CD27451B878DA64897517F89D5276212</vt:lpwstr>
  </property>
</Properties>
</file>